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1355" windowHeight="7425"/>
  </bookViews>
  <sheets>
    <sheet name="Base" sheetId="1" r:id="rId1"/>
    <sheet name="Standard" sheetId="2" r:id="rId2"/>
  </sheets>
  <calcPr calcId="125725"/>
</workbook>
</file>

<file path=xl/calcChain.xml><?xml version="1.0" encoding="utf-8"?>
<calcChain xmlns="http://schemas.openxmlformats.org/spreadsheetml/2006/main">
  <c r="I8" i="1"/>
  <c r="J6"/>
  <c r="B1" i="2"/>
  <c r="B2" s="1"/>
  <c r="J7" i="1" s="1"/>
  <c r="C219" i="2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M99" i="1"/>
  <c r="L99"/>
  <c r="K99"/>
  <c r="A7"/>
  <c r="I6"/>
  <c r="A1" i="2"/>
  <c r="A2" s="1"/>
  <c r="I7" i="1" s="1"/>
  <c r="B17"/>
  <c r="C17"/>
  <c r="A17"/>
  <c r="D7"/>
</calcChain>
</file>

<file path=xl/sharedStrings.xml><?xml version="1.0" encoding="utf-8"?>
<sst xmlns="http://schemas.openxmlformats.org/spreadsheetml/2006/main" count="81" uniqueCount="63">
  <si>
    <t>mA</t>
  </si>
  <si>
    <t>hfe</t>
  </si>
  <si>
    <t>Ohm</t>
  </si>
  <si>
    <t>2N2222A</t>
  </si>
  <si>
    <t>Collector Current Max</t>
  </si>
  <si>
    <t>Ic mA dc</t>
  </si>
  <si>
    <t>DC Current Gain Min</t>
  </si>
  <si>
    <t>Volt</t>
  </si>
  <si>
    <t>Vcc</t>
  </si>
  <si>
    <t>IcL [load current]</t>
  </si>
  <si>
    <t>Output Sink Current</t>
  </si>
  <si>
    <t>Type</t>
  </si>
  <si>
    <t>LM339</t>
  </si>
  <si>
    <t>Comparator</t>
  </si>
  <si>
    <t>hfe &gt; 5 x (IcL / Isink [Min])</t>
  </si>
  <si>
    <t>Isink [Min]</t>
  </si>
  <si>
    <t>Isink [Typ]</t>
  </si>
  <si>
    <t>hfe &gt; 5 x (IcL / Isink [Typ])</t>
  </si>
  <si>
    <t>DC Bias Current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</si>
  <si>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</si>
  <si>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</si>
  <si>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</si>
  <si>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</si>
  <si>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</si>
  <si>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</si>
  <si>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</si>
  <si>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</si>
  <si>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</si>
  <si>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</si>
  <si>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nA</t>
  </si>
  <si>
    <t>uA</t>
  </si>
  <si>
    <t>Relay</t>
  </si>
  <si>
    <t>Un</t>
  </si>
  <si>
    <t>Coil Resistance</t>
  </si>
  <si>
    <t>Resistor R7</t>
  </si>
  <si>
    <t>Resistor R6</t>
  </si>
  <si>
    <t>Base Resistor</t>
  </si>
  <si>
    <t>Collector Resistor</t>
  </si>
  <si>
    <t>Calculate Resistors in Ohm</t>
  </si>
  <si>
    <t>(D6-E6)/(G6/1000)</t>
  </si>
  <si>
    <t>Vce(sat)</t>
  </si>
  <si>
    <t>E-12</t>
  </si>
  <si>
    <t>E-24</t>
  </si>
  <si>
    <t>E-96</t>
  </si>
  <si>
    <t>Standard resistor and capacitor values</t>
  </si>
  <si>
    <t xml:space="preserve">Transistor </t>
  </si>
  <si>
    <t>NPN</t>
  </si>
  <si>
    <t>Calculation of Transistor Base resistor and Collector decreasing resistor if coil is not suitable for the power supply</t>
  </si>
  <si>
    <t>Insert the values ​​in the yellow fields. The values ​​are usually found in the data sheet for the component</t>
  </si>
  <si>
    <t>walter</t>
  </si>
  <si>
    <t>Standard Values</t>
  </si>
  <si>
    <t>Place the value of the IC using in the circuit</t>
  </si>
  <si>
    <t>Example used: Finder relay 56.42.9.012, Un 12 Volt, Coil Resistance 140 Ohm, Coil Current 86 mA at Un</t>
  </si>
  <si>
    <t>Rb = (Vcc-Vce(sat)) /( factor x IcL/hfe)</t>
  </si>
  <si>
    <t>factor</t>
  </si>
  <si>
    <t xml:space="preserve">The value for IcL is </t>
  </si>
  <si>
    <t xml:space="preserve"> times</t>
  </si>
  <si>
    <t>Example used: Transistor 2N222A, Ic 800mA, hfe 100, Vce(sat) 0,3V</t>
  </si>
  <si>
    <t>Example used: Comparator LM339, Isink [Min] 6 mA, Isink [Typ] 18 mA</t>
  </si>
  <si>
    <t>Reg.No.1239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</si>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</sst>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 * #,##0.000_ ;_ * \-#,##0.000_ ;_ * &quot;-&quot;???_ ;_ @_ "/>
  </numFmts>
  <fonts count="16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 tint="-4.9989318521683403E-2"/>
      <name val="Arial"/>
      <family val="2"/>
    </font>
    <font>
      <sz val="10"/>
      <color rgb="FF333333"/>
      <name val="Arial"/>
      <family val="2"/>
    </font>
    <font>
      <sz val="12"/>
      <color theme="1"/>
      <name val="Arial"/>
      <family val="2"/>
    </font>
    <font>
      <sz val="10"/>
      <color rgb="FF222222"/>
      <name val="Arial"/>
      <family val="2"/>
    </font>
    <font>
      <sz val="12"/>
      <color rgb="FF222222"/>
      <name val="Arial"/>
      <family val="2"/>
    </font>
    <font>
      <u/>
      <sz val="12"/>
      <color theme="10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hidden="1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2" borderId="4" xfId="0" applyNumberFormat="1" applyFill="1" applyBorder="1" applyAlignment="1" applyProtection="1">
      <alignment horizontal="center"/>
      <protection hidden="1"/>
    </xf>
    <xf numFmtId="2" fontId="0" fillId="2" borderId="5" xfId="0" applyNumberFormat="1" applyFill="1" applyBorder="1" applyAlignment="1" applyProtection="1">
      <alignment horizontal="center"/>
      <protection hidden="1"/>
    </xf>
    <xf numFmtId="2" fontId="0" fillId="2" borderId="6" xfId="0" applyNumberFormat="1" applyFill="1" applyBorder="1" applyAlignment="1" applyProtection="1">
      <alignment horizontal="center"/>
      <protection hidden="1"/>
    </xf>
    <xf numFmtId="2" fontId="0" fillId="2" borderId="7" xfId="0" applyNumberFormat="1" applyFill="1" applyBorder="1" applyAlignment="1" applyProtection="1">
      <alignment horizontal="center"/>
      <protection hidden="1"/>
    </xf>
    <xf numFmtId="2" fontId="0" fillId="2" borderId="8" xfId="0" applyNumberFormat="1" applyFill="1" applyBorder="1" applyAlignment="1" applyProtection="1">
      <alignment horizontal="center"/>
      <protection hidden="1"/>
    </xf>
    <xf numFmtId="2" fontId="0" fillId="2" borderId="9" xfId="0" applyNumberFormat="1" applyFill="1" applyBorder="1" applyAlignment="1" applyProtection="1">
      <alignment horizontal="center"/>
      <protection hidden="1"/>
    </xf>
    <xf numFmtId="1" fontId="5" fillId="2" borderId="10" xfId="0" applyNumberFormat="1" applyFont="1" applyFill="1" applyBorder="1" applyAlignment="1" applyProtection="1">
      <alignment horizontal="center"/>
      <protection hidden="1"/>
    </xf>
    <xf numFmtId="1" fontId="5" fillId="2" borderId="11" xfId="0" applyNumberFormat="1" applyFont="1" applyFill="1" applyBorder="1" applyAlignment="1" applyProtection="1">
      <alignment horizontal="center"/>
      <protection hidden="1"/>
    </xf>
    <xf numFmtId="1" fontId="5" fillId="2" borderId="12" xfId="0" applyNumberFormat="1" applyFont="1" applyFill="1" applyBorder="1" applyAlignment="1" applyProtection="1">
      <alignment horizontal="center"/>
      <protection hidden="1"/>
    </xf>
    <xf numFmtId="2" fontId="0" fillId="2" borderId="13" xfId="0" applyNumberFormat="1" applyFill="1" applyBorder="1" applyAlignment="1" applyProtection="1">
      <alignment horizontal="center"/>
      <protection hidden="1"/>
    </xf>
    <xf numFmtId="2" fontId="6" fillId="2" borderId="10" xfId="0" applyNumberFormat="1" applyFont="1" applyFill="1" applyBorder="1" applyAlignment="1" applyProtection="1">
      <alignment horizontal="center"/>
      <protection hidden="1"/>
    </xf>
    <xf numFmtId="2" fontId="6" fillId="2" borderId="11" xfId="0" applyNumberFormat="1" applyFont="1" applyFill="1" applyBorder="1" applyAlignment="1" applyProtection="1">
      <alignment horizontal="center"/>
      <protection hidden="1"/>
    </xf>
    <xf numFmtId="2" fontId="6" fillId="2" borderId="12" xfId="0" applyNumberFormat="1" applyFont="1" applyFill="1" applyBorder="1" applyAlignment="1" applyProtection="1">
      <alignment horizontal="center"/>
      <protection hidden="1"/>
    </xf>
    <xf numFmtId="2" fontId="0" fillId="2" borderId="0" xfId="0" applyNumberFormat="1" applyFill="1" applyBorder="1" applyAlignment="1" applyProtection="1">
      <alignment horizontal="center"/>
      <protection hidden="1"/>
    </xf>
    <xf numFmtId="1" fontId="5" fillId="2" borderId="0" xfId="0" applyNumberFormat="1" applyFont="1" applyFill="1" applyBorder="1" applyAlignment="1" applyProtection="1">
      <alignment horizontal="center"/>
      <protection hidden="1"/>
    </xf>
    <xf numFmtId="1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2" fontId="3" fillId="2" borderId="5" xfId="0" applyNumberFormat="1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2" fontId="3" fillId="2" borderId="6" xfId="0" applyNumberFormat="1" applyFont="1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2" fontId="0" fillId="2" borderId="0" xfId="0" applyNumberFormat="1" applyFill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4" xfId="0" applyFill="1" applyBorder="1" applyProtection="1">
      <protection hidden="1"/>
    </xf>
    <xf numFmtId="1" fontId="0" fillId="2" borderId="17" xfId="0" applyNumberForma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1" fontId="0" fillId="2" borderId="0" xfId="0" applyNumberFormat="1" applyFill="1" applyAlignment="1" applyProtection="1">
      <alignment horizontal="center"/>
      <protection hidden="1"/>
    </xf>
    <xf numFmtId="1" fontId="0" fillId="2" borderId="0" xfId="0" applyNumberFormat="1" applyFill="1" applyBorder="1" applyAlignment="1" applyProtection="1">
      <alignment horizontal="center"/>
      <protection hidden="1"/>
    </xf>
    <xf numFmtId="1" fontId="3" fillId="2" borderId="7" xfId="0" applyNumberFormat="1" applyFont="1" applyFill="1" applyBorder="1" applyAlignment="1" applyProtection="1">
      <alignment horizontal="center" vertical="center"/>
      <protection hidden="1"/>
    </xf>
    <xf numFmtId="1" fontId="0" fillId="2" borderId="8" xfId="0" applyNumberFormat="1" applyFill="1" applyBorder="1" applyAlignment="1" applyProtection="1">
      <alignment horizontal="center"/>
      <protection hidden="1"/>
    </xf>
    <xf numFmtId="1" fontId="0" fillId="2" borderId="9" xfId="0" applyNumberForma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2" fontId="0" fillId="2" borderId="0" xfId="0" applyNumberFormat="1" applyFill="1" applyProtection="1">
      <protection hidden="1"/>
    </xf>
    <xf numFmtId="0" fontId="0" fillId="2" borderId="17" xfId="0" applyFill="1" applyBorder="1" applyAlignment="1" applyProtection="1">
      <alignment horizontal="center"/>
      <protection hidden="1"/>
    </xf>
    <xf numFmtId="0" fontId="8" fillId="2" borderId="0" xfId="0" applyFont="1" applyFill="1" applyProtection="1">
      <protection hidden="1"/>
    </xf>
    <xf numFmtId="0" fontId="8" fillId="2" borderId="17" xfId="0" applyFont="1" applyFill="1" applyBorder="1" applyProtection="1">
      <protection hidden="1"/>
    </xf>
    <xf numFmtId="2" fontId="0" fillId="2" borderId="5" xfId="0" applyNumberFormat="1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3" fillId="2" borderId="17" xfId="0" applyFont="1" applyFill="1" applyBorder="1" applyProtection="1">
      <protection hidden="1"/>
    </xf>
    <xf numFmtId="2" fontId="0" fillId="2" borderId="8" xfId="0" applyNumberFormat="1" applyFill="1" applyBorder="1" applyProtection="1"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center"/>
      <protection hidden="1"/>
    </xf>
    <xf numFmtId="1" fontId="5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3" fillId="0" borderId="0" xfId="0" applyFont="1" applyProtection="1">
      <protection hidden="1"/>
    </xf>
    <xf numFmtId="0" fontId="10" fillId="4" borderId="18" xfId="0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9" xfId="0" applyFont="1" applyBorder="1" applyProtection="1">
      <protection hidden="1"/>
    </xf>
    <xf numFmtId="2" fontId="0" fillId="0" borderId="19" xfId="0" applyNumberFormat="1" applyFill="1" applyBorder="1" applyAlignment="1" applyProtection="1">
      <alignment horizontal="center"/>
      <protection hidden="1"/>
    </xf>
    <xf numFmtId="0" fontId="3" fillId="0" borderId="20" xfId="0" applyFont="1" applyBorder="1" applyProtection="1">
      <protection hidden="1"/>
    </xf>
    <xf numFmtId="2" fontId="0" fillId="0" borderId="20" xfId="0" applyNumberFormat="1" applyFill="1" applyBorder="1" applyAlignment="1" applyProtection="1">
      <alignment horizontal="center"/>
      <protection hidden="1"/>
    </xf>
    <xf numFmtId="3" fontId="3" fillId="0" borderId="19" xfId="0" applyNumberFormat="1" applyFont="1" applyBorder="1" applyAlignment="1" applyProtection="1">
      <alignment horizontal="center"/>
      <protection hidden="1"/>
    </xf>
    <xf numFmtId="3" fontId="3" fillId="0" borderId="0" xfId="0" applyNumberFormat="1" applyFont="1" applyBorder="1" applyAlignment="1" applyProtection="1">
      <alignment horizontal="center"/>
      <protection hidden="1"/>
    </xf>
    <xf numFmtId="3" fontId="3" fillId="0" borderId="20" xfId="0" applyNumberFormat="1" applyFont="1" applyBorder="1" applyAlignment="1" applyProtection="1">
      <alignment horizontal="center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164" fontId="3" fillId="0" borderId="19" xfId="0" applyNumberFormat="1" applyFont="1" applyBorder="1" applyAlignment="1" applyProtection="1">
      <alignment horizontal="center"/>
      <protection hidden="1"/>
    </xf>
    <xf numFmtId="164" fontId="3" fillId="0" borderId="0" xfId="0" applyNumberFormat="1" applyFont="1" applyBorder="1" applyAlignment="1" applyProtection="1">
      <alignment horizontal="center"/>
      <protection hidden="1"/>
    </xf>
    <xf numFmtId="164" fontId="3" fillId="0" borderId="20" xfId="0" applyNumberFormat="1" applyFont="1" applyBorder="1" applyAlignment="1" applyProtection="1">
      <alignment horizontal="center"/>
      <protection hidden="1"/>
    </xf>
    <xf numFmtId="3" fontId="3" fillId="3" borderId="26" xfId="0" applyNumberFormat="1" applyFont="1" applyFill="1" applyBorder="1" applyAlignment="1" applyProtection="1">
      <alignment horizontal="center"/>
      <protection hidden="1"/>
    </xf>
    <xf numFmtId="3" fontId="3" fillId="3" borderId="21" xfId="0" applyNumberFormat="1" applyFont="1" applyFill="1" applyBorder="1" applyAlignment="1" applyProtection="1">
      <alignment horizontal="center"/>
      <protection hidden="1"/>
    </xf>
    <xf numFmtId="2" fontId="0" fillId="4" borderId="27" xfId="0" applyNumberFormat="1" applyFill="1" applyBorder="1" applyAlignment="1" applyProtection="1">
      <alignment horizontal="center"/>
      <protection hidden="1"/>
    </xf>
    <xf numFmtId="4" fontId="0" fillId="4" borderId="28" xfId="0" applyNumberFormat="1" applyFill="1" applyBorder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30" xfId="0" applyFont="1" applyBorder="1" applyProtection="1"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1" fontId="3" fillId="0" borderId="23" xfId="0" applyNumberFormat="1" applyFont="1" applyBorder="1" applyAlignment="1" applyProtection="1">
      <alignment horizontal="center"/>
      <protection hidden="1"/>
    </xf>
    <xf numFmtId="1" fontId="3" fillId="0" borderId="19" xfId="0" applyNumberFormat="1" applyFont="1" applyBorder="1" applyAlignment="1" applyProtection="1">
      <alignment horizontal="center"/>
      <protection hidden="1"/>
    </xf>
    <xf numFmtId="0" fontId="6" fillId="0" borderId="19" xfId="0" applyFont="1" applyFill="1" applyBorder="1" applyAlignment="1" applyProtection="1">
      <alignment horizontal="left"/>
      <protection hidden="1"/>
    </xf>
    <xf numFmtId="0" fontId="6" fillId="0" borderId="19" xfId="0" applyFont="1" applyFill="1" applyBorder="1" applyAlignment="1" applyProtection="1">
      <protection hidden="1"/>
    </xf>
    <xf numFmtId="0" fontId="6" fillId="0" borderId="19" xfId="0" applyFont="1" applyFill="1" applyBorder="1" applyAlignment="1" applyProtection="1">
      <alignment horizontal="center"/>
      <protection hidden="1"/>
    </xf>
    <xf numFmtId="0" fontId="6" fillId="0" borderId="26" xfId="0" applyFont="1" applyFill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31" xfId="0" applyFont="1" applyFill="1" applyBorder="1" applyAlignment="1" applyProtection="1">
      <alignment horizontal="center"/>
      <protection hidden="1"/>
    </xf>
    <xf numFmtId="0" fontId="11" fillId="2" borderId="32" xfId="0" applyFont="1" applyFill="1" applyBorder="1" applyAlignment="1" applyProtection="1">
      <protection hidden="1"/>
    </xf>
    <xf numFmtId="0" fontId="11" fillId="2" borderId="33" xfId="0" applyFont="1" applyFill="1" applyBorder="1" applyAlignment="1" applyProtection="1">
      <protection hidden="1"/>
    </xf>
    <xf numFmtId="0" fontId="11" fillId="2" borderId="34" xfId="0" applyFont="1" applyFill="1" applyBorder="1" applyAlignment="1" applyProtection="1">
      <protection hidden="1"/>
    </xf>
    <xf numFmtId="164" fontId="10" fillId="4" borderId="27" xfId="0" applyNumberFormat="1" applyFont="1" applyFill="1" applyBorder="1" applyAlignment="1" applyProtection="1">
      <alignment horizontal="center"/>
      <protection hidden="1"/>
    </xf>
    <xf numFmtId="3" fontId="10" fillId="4" borderId="28" xfId="0" applyNumberFormat="1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protection hidden="1"/>
    </xf>
    <xf numFmtId="0" fontId="7" fillId="2" borderId="0" xfId="0" applyFont="1" applyFill="1" applyBorder="1" applyProtection="1">
      <protection hidden="1"/>
    </xf>
    <xf numFmtId="2" fontId="0" fillId="2" borderId="0" xfId="0" applyNumberFormat="1" applyFill="1" applyAlignment="1" applyProtection="1">
      <protection hidden="1"/>
    </xf>
    <xf numFmtId="2" fontId="7" fillId="2" borderId="0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2" fontId="12" fillId="2" borderId="0" xfId="1" applyNumberFormat="1" applyFont="1" applyFill="1" applyAlignment="1" applyProtection="1">
      <alignment vertical="center"/>
      <protection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0" fontId="14" fillId="2" borderId="0" xfId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9" fillId="2" borderId="35" xfId="0" applyFont="1" applyFill="1" applyBorder="1" applyAlignment="1" applyProtection="1">
      <alignment horizontal="center"/>
      <protection hidden="1"/>
    </xf>
    <xf numFmtId="0" fontId="9" fillId="2" borderId="36" xfId="0" applyFont="1" applyFill="1" applyBorder="1" applyAlignment="1" applyProtection="1">
      <alignment horizontal="center"/>
      <protection hidden="1"/>
    </xf>
    <xf numFmtId="0" fontId="9" fillId="2" borderId="37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 applyProtection="1">
      <alignment horizontal="center"/>
      <protection hidden="1"/>
    </xf>
    <xf numFmtId="0" fontId="3" fillId="4" borderId="11" xfId="0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1" fillId="2" borderId="35" xfId="0" applyFont="1" applyFill="1" applyBorder="1" applyAlignment="1" applyProtection="1">
      <alignment horizontal="center" vertical="center"/>
      <protection hidden="1"/>
    </xf>
    <xf numFmtId="0" fontId="11" fillId="2" borderId="36" xfId="0" applyFont="1" applyFill="1" applyBorder="1" applyAlignment="1" applyProtection="1">
      <alignment horizontal="center" vertical="center"/>
      <protection hidden="1"/>
    </xf>
    <xf numFmtId="0" fontId="11" fillId="2" borderId="37" xfId="0" applyFont="1" applyFill="1" applyBorder="1" applyAlignment="1" applyProtection="1">
      <alignment horizontal="center" vertical="center"/>
      <protection hidden="1"/>
    </xf>
    <xf numFmtId="2" fontId="2" fillId="2" borderId="0" xfId="0" applyNumberFormat="1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0" fillId="2" borderId="3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horizontal="center"/>
      <protection hidden="1"/>
    </xf>
    <xf numFmtId="0" fontId="3" fillId="2" borderId="39" xfId="0" applyFont="1" applyFill="1" applyBorder="1" applyAlignment="1" applyProtection="1">
      <alignment horizontal="center"/>
      <protection hidden="1"/>
    </xf>
    <xf numFmtId="0" fontId="3" fillId="2" borderId="40" xfId="0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320040</xdr:colOff>
      <xdr:row>12</xdr:row>
      <xdr:rowOff>30480</xdr:rowOff>
    </xdr:from>
    <xdr:to>
      <xdr:col>8</xdr:col>
      <xdr:colOff>807720</xdr:colOff>
      <xdr:row>26</xdr:row>
      <xdr:rowOff>99060</xdr:rowOff>
    </xdr:to>
    <xdr:pic>
      <xdr:nvPicPr>
        <xdr:cNvPr id="10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2263140"/>
          <a:ext cx="367284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tabSelected="1" workbookViewId="0">
      <selection activeCell="B41" sqref="B41:I41"/>
    </sheetView>
  </sheetViews>
  <sheetFormatPr defaultColWidth="8.85546875" defaultRowHeight="12.75"/>
  <cols>
    <col min="1" max="1" width="10.5703125" style="20" bestFit="1" customWidth="1"/>
    <col min="2" max="2" width="22.85546875" style="63" bestFit="1" customWidth="1"/>
    <col min="3" max="3" width="23" style="20" bestFit="1" customWidth="1"/>
    <col min="4" max="6" width="8.85546875" style="64" customWidth="1"/>
    <col min="7" max="7" width="13.7109375" style="20" bestFit="1" customWidth="1"/>
    <col min="8" max="8" width="15" style="20" bestFit="1" customWidth="1"/>
    <col min="9" max="9" width="16.42578125" style="20" bestFit="1" customWidth="1"/>
    <col min="10" max="10" width="33.28515625" style="20" bestFit="1" customWidth="1"/>
    <col min="11" max="13" width="15.7109375" style="20" customWidth="1"/>
    <col min="14" max="16384" width="8.85546875" style="20"/>
  </cols>
  <sheetData>
    <row r="1" spans="1:13" ht="24" customHeight="1" thickBot="1">
      <c r="A1" s="150" t="s">
        <v>47</v>
      </c>
      <c r="B1" s="151"/>
      <c r="C1" s="151"/>
      <c r="D1" s="151"/>
      <c r="E1" s="151"/>
      <c r="F1" s="151"/>
      <c r="G1" s="151"/>
      <c r="H1" s="151"/>
      <c r="I1" s="151"/>
      <c r="J1" s="152"/>
      <c r="K1" s="136" t="s">
        <v>44</v>
      </c>
      <c r="L1" s="137"/>
      <c r="M1" s="138"/>
    </row>
    <row r="2" spans="1:13" ht="15.6" customHeight="1" thickBot="1">
      <c r="A2" s="139" t="s">
        <v>45</v>
      </c>
      <c r="B2" s="140"/>
      <c r="C2" s="140"/>
      <c r="D2" s="140"/>
      <c r="E2" s="141"/>
      <c r="F2" s="139" t="s">
        <v>31</v>
      </c>
      <c r="G2" s="140"/>
      <c r="H2" s="141"/>
      <c r="I2" s="148" t="s">
        <v>38</v>
      </c>
      <c r="J2" s="149"/>
      <c r="K2" s="14" t="s">
        <v>41</v>
      </c>
      <c r="L2" s="15" t="s">
        <v>42</v>
      </c>
      <c r="M2" s="16" t="s">
        <v>43</v>
      </c>
    </row>
    <row r="3" spans="1:13" ht="15" customHeight="1">
      <c r="A3" s="142"/>
      <c r="B3" s="143"/>
      <c r="C3" s="143"/>
      <c r="D3" s="143"/>
      <c r="E3" s="144"/>
      <c r="F3" s="142"/>
      <c r="G3" s="143"/>
      <c r="H3" s="144"/>
      <c r="I3" s="21" t="s">
        <v>37</v>
      </c>
      <c r="J3" s="22" t="s">
        <v>36</v>
      </c>
      <c r="K3" s="1">
        <v>1</v>
      </c>
      <c r="L3" s="2">
        <v>1</v>
      </c>
      <c r="M3" s="3">
        <v>1</v>
      </c>
    </row>
    <row r="4" spans="1:13">
      <c r="A4" s="23" t="s">
        <v>11</v>
      </c>
      <c r="B4" s="24" t="s">
        <v>4</v>
      </c>
      <c r="C4" s="25" t="s">
        <v>6</v>
      </c>
      <c r="D4" s="25" t="s">
        <v>8</v>
      </c>
      <c r="E4" s="22" t="s">
        <v>40</v>
      </c>
      <c r="F4" s="26" t="s">
        <v>32</v>
      </c>
      <c r="G4" s="27" t="s">
        <v>33</v>
      </c>
      <c r="H4" s="22" t="s">
        <v>9</v>
      </c>
      <c r="I4" s="23" t="s">
        <v>34</v>
      </c>
      <c r="J4" s="22" t="s">
        <v>35</v>
      </c>
      <c r="K4" s="4"/>
      <c r="L4" s="5"/>
      <c r="M4" s="6">
        <v>1.02</v>
      </c>
    </row>
    <row r="5" spans="1:13">
      <c r="A5" s="65" t="s">
        <v>46</v>
      </c>
      <c r="B5" s="24" t="s">
        <v>5</v>
      </c>
      <c r="C5" s="25" t="s">
        <v>1</v>
      </c>
      <c r="D5" s="25" t="s">
        <v>7</v>
      </c>
      <c r="E5" s="22" t="s">
        <v>7</v>
      </c>
      <c r="F5" s="26" t="s">
        <v>7</v>
      </c>
      <c r="G5" s="27" t="s">
        <v>2</v>
      </c>
      <c r="H5" s="22" t="s">
        <v>0</v>
      </c>
      <c r="I5" s="23" t="s">
        <v>39</v>
      </c>
      <c r="J5" s="28" t="s">
        <v>53</v>
      </c>
      <c r="K5" s="4"/>
      <c r="L5" s="5"/>
      <c r="M5" s="6">
        <v>1.05</v>
      </c>
    </row>
    <row r="6" spans="1:13" ht="13.5" thickBot="1">
      <c r="A6" s="66" t="s">
        <v>3</v>
      </c>
      <c r="B6" s="67">
        <v>800</v>
      </c>
      <c r="C6" s="67">
        <v>100</v>
      </c>
      <c r="D6" s="68">
        <v>15</v>
      </c>
      <c r="E6" s="69">
        <v>0.3</v>
      </c>
      <c r="F6" s="70">
        <v>12</v>
      </c>
      <c r="G6" s="68">
        <v>140</v>
      </c>
      <c r="H6" s="69">
        <v>86</v>
      </c>
      <c r="I6" s="102">
        <f>(D6-F6)/(H6/1000)</f>
        <v>34.883720930232563</v>
      </c>
      <c r="J6" s="103">
        <f>(D6-E6)/(I9*(H6/1000)/C6)</f>
        <v>3418.604651162791</v>
      </c>
      <c r="K6" s="4"/>
      <c r="L6" s="5"/>
      <c r="M6" s="6">
        <v>1.07</v>
      </c>
    </row>
    <row r="7" spans="1:13" ht="13.5" thickBot="1">
      <c r="A7" s="145" t="str">
        <f>IF(B6&gt;H6,"Chosen transistor has a sufficient IC value","Choose another transistor with greater Ic value")</f>
        <v>Chosen transistor has a sufficient IC value</v>
      </c>
      <c r="B7" s="146"/>
      <c r="C7" s="147"/>
      <c r="D7" s="145" t="str">
        <f>IF(C6&gt;A17,"Chosen transistor has a sufficient hfe value","Choose another transistor with greater hfe value")</f>
        <v>Chosen transistor has a sufficient hfe value</v>
      </c>
      <c r="E7" s="146"/>
      <c r="F7" s="146"/>
      <c r="G7" s="147"/>
      <c r="H7" s="81" t="s">
        <v>50</v>
      </c>
      <c r="I7" s="122">
        <f>+Standard!A2</f>
        <v>33</v>
      </c>
      <c r="J7" s="123">
        <f>+Standard!B2</f>
        <v>3300</v>
      </c>
      <c r="K7" s="13"/>
      <c r="L7" s="5">
        <v>1.1000000000000001</v>
      </c>
      <c r="M7" s="6">
        <v>1.1000000000000001</v>
      </c>
    </row>
    <row r="8" spans="1:13">
      <c r="A8" s="29"/>
      <c r="B8" s="29"/>
      <c r="C8" s="29"/>
      <c r="D8" s="29"/>
      <c r="E8" s="29"/>
      <c r="F8" s="30"/>
      <c r="G8" s="31"/>
      <c r="H8" s="29"/>
      <c r="I8" s="134" t="str">
        <f>CONCATENATE(J11,I9,J12)</f>
        <v>The value for IcL is 5 times</v>
      </c>
      <c r="J8" s="135"/>
      <c r="K8" s="13"/>
      <c r="L8" s="5"/>
      <c r="M8" s="6">
        <v>1.1299999999999999</v>
      </c>
    </row>
    <row r="9" spans="1:13" ht="13.5" thickBot="1">
      <c r="A9" s="37"/>
      <c r="B9" s="52"/>
      <c r="C9" s="37"/>
      <c r="D9" s="29"/>
      <c r="E9" s="116"/>
      <c r="F9" s="38"/>
      <c r="G9" s="39"/>
      <c r="H9" s="47"/>
      <c r="I9" s="66">
        <v>5</v>
      </c>
      <c r="J9" s="124" t="s">
        <v>54</v>
      </c>
      <c r="K9" s="13"/>
      <c r="L9" s="5"/>
      <c r="M9" s="6">
        <v>1.1499999999999999</v>
      </c>
    </row>
    <row r="10" spans="1:13" ht="13.5" thickBot="1">
      <c r="A10" s="156" t="s">
        <v>51</v>
      </c>
      <c r="B10" s="157"/>
      <c r="C10" s="158"/>
      <c r="D10" s="29"/>
      <c r="E10" s="117"/>
      <c r="F10" s="38"/>
      <c r="G10" s="39"/>
      <c r="H10" s="39"/>
      <c r="I10" s="39"/>
      <c r="J10" s="37"/>
      <c r="K10" s="4"/>
      <c r="L10" s="5"/>
      <c r="M10" s="6">
        <v>1.18</v>
      </c>
    </row>
    <row r="11" spans="1:13">
      <c r="A11" s="74" t="s">
        <v>13</v>
      </c>
      <c r="B11" s="32" t="s">
        <v>10</v>
      </c>
      <c r="C11" s="33" t="s">
        <v>10</v>
      </c>
      <c r="D11" s="29"/>
      <c r="E11" s="118"/>
      <c r="F11" s="34"/>
      <c r="G11" s="35"/>
      <c r="H11" s="35"/>
      <c r="I11" s="36"/>
      <c r="J11" s="125" t="s">
        <v>55</v>
      </c>
      <c r="K11" s="4"/>
      <c r="L11" s="5">
        <v>1.2</v>
      </c>
      <c r="M11" s="6">
        <v>1.21</v>
      </c>
    </row>
    <row r="12" spans="1:13">
      <c r="A12" s="23" t="s">
        <v>11</v>
      </c>
      <c r="B12" s="25" t="s">
        <v>15</v>
      </c>
      <c r="C12" s="22" t="s">
        <v>16</v>
      </c>
      <c r="D12" s="29"/>
      <c r="E12" s="42"/>
      <c r="F12" s="38"/>
      <c r="G12" s="39"/>
      <c r="H12" s="39"/>
      <c r="I12" s="40"/>
      <c r="J12" s="126" t="s">
        <v>56</v>
      </c>
      <c r="K12" s="4"/>
      <c r="L12" s="5"/>
      <c r="M12" s="6">
        <v>1.24</v>
      </c>
    </row>
    <row r="13" spans="1:13">
      <c r="A13" s="41"/>
      <c r="B13" s="25" t="s">
        <v>0</v>
      </c>
      <c r="C13" s="22" t="s">
        <v>0</v>
      </c>
      <c r="D13" s="46"/>
      <c r="E13" s="42"/>
      <c r="F13" s="47"/>
      <c r="G13" s="39"/>
      <c r="H13" s="39"/>
      <c r="I13" s="40"/>
      <c r="J13" s="37"/>
      <c r="K13" s="4"/>
      <c r="L13" s="5"/>
      <c r="M13" s="6">
        <v>1.27</v>
      </c>
    </row>
    <row r="14" spans="1:13">
      <c r="A14" s="71" t="s">
        <v>12</v>
      </c>
      <c r="B14" s="72">
        <v>6</v>
      </c>
      <c r="C14" s="73">
        <v>18</v>
      </c>
      <c r="D14" s="46"/>
      <c r="E14" s="42"/>
      <c r="F14" s="47"/>
      <c r="G14" s="39"/>
      <c r="H14" s="39"/>
      <c r="I14" s="40"/>
      <c r="J14" s="37"/>
      <c r="K14" s="4"/>
      <c r="L14" s="5">
        <v>1.3</v>
      </c>
      <c r="M14" s="6">
        <v>1.3</v>
      </c>
    </row>
    <row r="15" spans="1:13">
      <c r="A15" s="43"/>
      <c r="B15" s="44" t="s">
        <v>14</v>
      </c>
      <c r="C15" s="45" t="s">
        <v>17</v>
      </c>
      <c r="D15" s="46"/>
      <c r="E15" s="42"/>
      <c r="F15" s="47"/>
      <c r="G15" s="39"/>
      <c r="H15" s="39"/>
      <c r="I15" s="40"/>
      <c r="J15" s="37"/>
      <c r="K15" s="4"/>
      <c r="L15" s="5"/>
      <c r="M15" s="6">
        <v>1.33</v>
      </c>
    </row>
    <row r="16" spans="1:13">
      <c r="A16" s="43"/>
      <c r="B16" s="25" t="s">
        <v>1</v>
      </c>
      <c r="C16" s="22" t="s">
        <v>1</v>
      </c>
      <c r="D16" s="29"/>
      <c r="E16" s="53"/>
      <c r="F16" s="38"/>
      <c r="G16" s="39"/>
      <c r="H16" s="39"/>
      <c r="I16" s="40"/>
      <c r="J16" s="37"/>
      <c r="K16" s="4"/>
      <c r="L16" s="5"/>
      <c r="M16" s="6">
        <v>1.37</v>
      </c>
    </row>
    <row r="17" spans="1:13" ht="13.5" thickBot="1">
      <c r="A17" s="48">
        <f>MAX(B17:C17)</f>
        <v>71.666666666666671</v>
      </c>
      <c r="B17" s="49">
        <f>5*(H6/B14)</f>
        <v>71.666666666666671</v>
      </c>
      <c r="C17" s="50">
        <f>5*(H6/C14)</f>
        <v>23.888888888888889</v>
      </c>
      <c r="D17" s="54"/>
      <c r="E17" s="55"/>
      <c r="F17" s="38"/>
      <c r="G17" s="39"/>
      <c r="H17" s="39"/>
      <c r="I17" s="40"/>
      <c r="J17" s="37"/>
      <c r="K17" s="4"/>
      <c r="L17" s="5"/>
      <c r="M17" s="6">
        <v>1.4</v>
      </c>
    </row>
    <row r="18" spans="1:13" ht="13.5" thickBot="1">
      <c r="A18" s="51"/>
      <c r="B18" s="52"/>
      <c r="C18" s="37"/>
      <c r="D18" s="54"/>
      <c r="E18" s="55"/>
      <c r="F18" s="38"/>
      <c r="G18" s="39"/>
      <c r="H18" s="39"/>
      <c r="I18" s="40"/>
      <c r="J18" s="37"/>
      <c r="K18" s="4"/>
      <c r="L18" s="5"/>
      <c r="M18" s="6">
        <v>1.43</v>
      </c>
    </row>
    <row r="19" spans="1:13" ht="13.5" thickBot="1">
      <c r="A19" s="159" t="s">
        <v>18</v>
      </c>
      <c r="B19" s="160"/>
      <c r="C19" s="161"/>
      <c r="D19" s="54"/>
      <c r="E19" s="55"/>
      <c r="F19" s="38"/>
      <c r="G19" s="39"/>
      <c r="H19" s="39"/>
      <c r="I19" s="40"/>
      <c r="J19" s="37"/>
      <c r="K19" s="7"/>
      <c r="L19" s="8"/>
      <c r="M19" s="9">
        <v>1.47</v>
      </c>
    </row>
    <row r="20" spans="1:13">
      <c r="A20" s="4" t="s">
        <v>19</v>
      </c>
      <c r="B20" s="56">
        <v>88</v>
      </c>
      <c r="C20" s="57" t="s">
        <v>0</v>
      </c>
      <c r="D20" s="58"/>
      <c r="E20" s="59"/>
      <c r="F20" s="38"/>
      <c r="G20" s="39"/>
      <c r="H20" s="39"/>
      <c r="I20" s="40"/>
      <c r="J20" s="37"/>
      <c r="K20" s="1">
        <v>1.5</v>
      </c>
      <c r="L20" s="2">
        <v>1.5</v>
      </c>
      <c r="M20" s="3">
        <v>1.5</v>
      </c>
    </row>
    <row r="21" spans="1:13">
      <c r="A21" s="4" t="s">
        <v>20</v>
      </c>
      <c r="B21" s="56">
        <v>49.97</v>
      </c>
      <c r="C21" s="57" t="s">
        <v>29</v>
      </c>
      <c r="D21" s="54"/>
      <c r="E21" s="55"/>
      <c r="F21" s="38"/>
      <c r="G21" s="39"/>
      <c r="H21" s="39"/>
      <c r="I21" s="40"/>
      <c r="J21" s="37"/>
      <c r="K21" s="4"/>
      <c r="L21" s="5"/>
      <c r="M21" s="6">
        <v>1.54</v>
      </c>
    </row>
    <row r="22" spans="1:13">
      <c r="A22" s="4" t="s">
        <v>21</v>
      </c>
      <c r="B22" s="56">
        <v>181.1</v>
      </c>
      <c r="C22" s="57" t="s">
        <v>30</v>
      </c>
      <c r="D22" s="54"/>
      <c r="E22" s="55"/>
      <c r="F22" s="38"/>
      <c r="G22" s="39"/>
      <c r="H22" s="39"/>
      <c r="I22" s="40"/>
      <c r="J22" s="37"/>
      <c r="K22" s="4"/>
      <c r="L22" s="5"/>
      <c r="M22" s="6">
        <v>1.58</v>
      </c>
    </row>
    <row r="23" spans="1:13">
      <c r="A23" s="4" t="s">
        <v>22</v>
      </c>
      <c r="B23" s="56">
        <v>192.1</v>
      </c>
      <c r="C23" s="57" t="s">
        <v>30</v>
      </c>
      <c r="D23" s="54"/>
      <c r="E23" s="55"/>
      <c r="F23" s="38"/>
      <c r="G23" s="39"/>
      <c r="H23" s="39"/>
      <c r="I23" s="40"/>
      <c r="J23" s="37"/>
      <c r="K23" s="4"/>
      <c r="L23" s="5">
        <v>1.6</v>
      </c>
      <c r="M23" s="6">
        <v>1.62</v>
      </c>
    </row>
    <row r="24" spans="1:13">
      <c r="A24" s="4" t="s">
        <v>23</v>
      </c>
      <c r="B24" s="56">
        <v>424</v>
      </c>
      <c r="C24" s="57" t="s">
        <v>30</v>
      </c>
      <c r="D24" s="54"/>
      <c r="E24" s="55"/>
      <c r="F24" s="38"/>
      <c r="G24" s="39"/>
      <c r="H24" s="39"/>
      <c r="I24" s="40"/>
      <c r="J24" s="37"/>
      <c r="K24" s="4"/>
      <c r="L24" s="5"/>
      <c r="M24" s="6">
        <v>1.65</v>
      </c>
    </row>
    <row r="25" spans="1:13">
      <c r="A25" s="4" t="s">
        <v>24</v>
      </c>
      <c r="B25" s="56">
        <v>10.97</v>
      </c>
      <c r="C25" s="57" t="s">
        <v>30</v>
      </c>
      <c r="D25" s="54"/>
      <c r="E25" s="55"/>
      <c r="F25" s="17"/>
      <c r="G25" s="39"/>
      <c r="H25" s="39"/>
      <c r="I25" s="40"/>
      <c r="J25" s="37"/>
      <c r="K25" s="4"/>
      <c r="L25" s="5"/>
      <c r="M25" s="6">
        <v>1.69</v>
      </c>
    </row>
    <row r="26" spans="1:13">
      <c r="A26" s="4" t="s">
        <v>25</v>
      </c>
      <c r="B26" s="56">
        <v>1.7090000000000001</v>
      </c>
      <c r="C26" s="57" t="s">
        <v>0</v>
      </c>
      <c r="D26" s="58"/>
      <c r="E26" s="59"/>
      <c r="F26" s="38"/>
      <c r="G26" s="39"/>
      <c r="H26" s="39"/>
      <c r="I26" s="40"/>
      <c r="J26" s="37"/>
      <c r="K26" s="4"/>
      <c r="L26" s="5"/>
      <c r="M26" s="6">
        <v>1.74</v>
      </c>
    </row>
    <row r="27" spans="1:13">
      <c r="A27" s="4" t="s">
        <v>26</v>
      </c>
      <c r="B27" s="56">
        <v>1.698</v>
      </c>
      <c r="C27" s="57" t="s">
        <v>0</v>
      </c>
      <c r="D27" s="54"/>
      <c r="E27" s="55"/>
      <c r="F27" s="17"/>
      <c r="G27" s="116"/>
      <c r="H27" s="39"/>
      <c r="I27" s="40"/>
      <c r="J27" s="37"/>
      <c r="K27" s="4"/>
      <c r="L27" s="5"/>
      <c r="M27" s="6">
        <v>1.78</v>
      </c>
    </row>
    <row r="28" spans="1:13">
      <c r="A28" s="4" t="s">
        <v>27</v>
      </c>
      <c r="B28" s="56">
        <v>86</v>
      </c>
      <c r="C28" s="57" t="s">
        <v>0</v>
      </c>
      <c r="D28" s="54"/>
      <c r="E28" s="55"/>
      <c r="F28" s="38"/>
      <c r="G28" s="39"/>
      <c r="H28" s="39"/>
      <c r="I28" s="40"/>
      <c r="J28" s="37"/>
      <c r="K28" s="4">
        <v>1.8</v>
      </c>
      <c r="L28" s="5">
        <v>1.8</v>
      </c>
      <c r="M28" s="6">
        <v>1.82</v>
      </c>
    </row>
    <row r="29" spans="1:13" ht="15.75" thickBot="1">
      <c r="A29" s="7" t="s">
        <v>28</v>
      </c>
      <c r="B29" s="60">
        <v>87.7</v>
      </c>
      <c r="C29" s="61" t="s">
        <v>0</v>
      </c>
      <c r="D29" s="115"/>
      <c r="E29" s="119"/>
      <c r="F29" s="120"/>
      <c r="G29" s="120"/>
      <c r="H29" s="120"/>
      <c r="I29" s="121"/>
      <c r="J29" s="37"/>
      <c r="K29" s="4"/>
      <c r="L29" s="5"/>
      <c r="M29" s="6">
        <v>1.87</v>
      </c>
    </row>
    <row r="30" spans="1:13">
      <c r="A30" s="37"/>
      <c r="B30" s="52"/>
      <c r="C30" s="37"/>
      <c r="D30" s="54"/>
      <c r="E30" s="54"/>
      <c r="F30" s="29"/>
      <c r="G30" s="37"/>
      <c r="H30" s="37"/>
      <c r="I30" s="37"/>
      <c r="J30" s="37"/>
      <c r="K30" s="4"/>
      <c r="L30" s="5"/>
      <c r="M30" s="6">
        <v>1.91</v>
      </c>
    </row>
    <row r="31" spans="1:13" ht="21" customHeight="1">
      <c r="A31" s="37"/>
      <c r="B31" s="130"/>
      <c r="C31" s="130"/>
      <c r="D31" s="130"/>
      <c r="E31" s="130"/>
      <c r="F31" s="130"/>
      <c r="G31" s="130"/>
      <c r="H31" s="130"/>
      <c r="I31" s="130"/>
      <c r="J31" s="37"/>
      <c r="K31" s="4"/>
      <c r="L31" s="5"/>
      <c r="M31" s="6">
        <v>1.96</v>
      </c>
    </row>
    <row r="32" spans="1:13">
      <c r="A32" s="37"/>
      <c r="B32" s="127"/>
      <c r="C32" s="127"/>
      <c r="D32" s="127"/>
      <c r="E32" s="127"/>
      <c r="F32" s="127"/>
      <c r="G32" s="127"/>
      <c r="H32" s="127"/>
      <c r="I32" s="127"/>
      <c r="J32" s="37"/>
      <c r="K32" s="4"/>
      <c r="L32" s="5">
        <v>2</v>
      </c>
      <c r="M32" s="6">
        <v>2</v>
      </c>
    </row>
    <row r="33" spans="1:13" ht="15">
      <c r="A33" s="37"/>
      <c r="B33" s="154" t="s">
        <v>48</v>
      </c>
      <c r="C33" s="154"/>
      <c r="D33" s="154"/>
      <c r="E33" s="154"/>
      <c r="F33" s="154"/>
      <c r="G33" s="154"/>
      <c r="H33" s="154"/>
      <c r="I33" s="154"/>
      <c r="J33" s="37"/>
      <c r="K33" s="4"/>
      <c r="L33" s="5"/>
      <c r="M33" s="6">
        <v>2.0499999999999998</v>
      </c>
    </row>
    <row r="34" spans="1:13">
      <c r="A34" s="37"/>
      <c r="B34" s="52"/>
      <c r="C34" s="37"/>
      <c r="D34" s="54"/>
      <c r="E34" s="54"/>
      <c r="F34" s="29"/>
      <c r="G34" s="37"/>
      <c r="H34" s="37"/>
      <c r="I34" s="37"/>
      <c r="J34" s="37"/>
      <c r="K34" s="4"/>
      <c r="L34" s="5"/>
      <c r="M34" s="6">
        <v>2.1</v>
      </c>
    </row>
    <row r="35" spans="1:13" ht="15">
      <c r="A35" s="37"/>
      <c r="B35" s="155" t="s">
        <v>52</v>
      </c>
      <c r="C35" s="155"/>
      <c r="D35" s="155"/>
      <c r="E35" s="155"/>
      <c r="F35" s="155"/>
      <c r="G35" s="155"/>
      <c r="H35" s="155"/>
      <c r="I35" s="155"/>
      <c r="J35" s="37"/>
      <c r="K35" s="4"/>
      <c r="L35" s="5"/>
      <c r="M35" s="6">
        <v>2.15</v>
      </c>
    </row>
    <row r="36" spans="1:13" ht="13.5" thickBot="1">
      <c r="A36" s="37"/>
      <c r="B36" s="52"/>
      <c r="C36" s="37"/>
      <c r="D36" s="54"/>
      <c r="E36" s="54"/>
      <c r="F36" s="29"/>
      <c r="G36" s="37"/>
      <c r="H36" s="37"/>
      <c r="I36" s="37"/>
      <c r="J36" s="37"/>
      <c r="K36" s="7">
        <v>2.2000000000000002</v>
      </c>
      <c r="L36" s="8">
        <v>2.2000000000000002</v>
      </c>
      <c r="M36" s="9">
        <v>2.21</v>
      </c>
    </row>
    <row r="37" spans="1:13" ht="15">
      <c r="A37" s="37"/>
      <c r="B37" s="153" t="s">
        <v>57</v>
      </c>
      <c r="C37" s="153"/>
      <c r="D37" s="153"/>
      <c r="E37" s="153"/>
      <c r="F37" s="153"/>
      <c r="G37" s="153"/>
      <c r="H37" s="153"/>
      <c r="I37" s="153"/>
      <c r="J37" s="37"/>
      <c r="K37" s="1"/>
      <c r="L37" s="2"/>
      <c r="M37" s="3">
        <v>2.2599999999999998</v>
      </c>
    </row>
    <row r="38" spans="1:13">
      <c r="A38" s="37"/>
      <c r="B38" s="52"/>
      <c r="C38" s="37"/>
      <c r="D38" s="29"/>
      <c r="E38" s="29"/>
      <c r="F38" s="29"/>
      <c r="G38" s="37"/>
      <c r="H38" s="37"/>
      <c r="I38" s="37"/>
      <c r="J38" s="37"/>
      <c r="K38" s="4"/>
      <c r="L38" s="5"/>
      <c r="M38" s="6">
        <v>2.3199999999999998</v>
      </c>
    </row>
    <row r="39" spans="1:13" ht="15">
      <c r="A39" s="37"/>
      <c r="B39" s="153" t="s">
        <v>58</v>
      </c>
      <c r="C39" s="153"/>
      <c r="D39" s="153"/>
      <c r="E39" s="153"/>
      <c r="F39" s="153"/>
      <c r="G39" s="153"/>
      <c r="H39" s="153"/>
      <c r="I39" s="153"/>
      <c r="J39" s="37"/>
      <c r="K39" s="4"/>
      <c r="L39" s="5"/>
      <c r="M39" s="6">
        <v>2.37</v>
      </c>
    </row>
    <row r="40" spans="1:13">
      <c r="A40" s="37"/>
      <c r="B40" s="52"/>
      <c r="C40" s="37"/>
      <c r="D40" s="29"/>
      <c r="E40" s="29"/>
      <c r="F40" s="29"/>
      <c r="G40" s="37"/>
      <c r="H40" s="37"/>
      <c r="I40" s="37"/>
      <c r="J40" s="37"/>
      <c r="K40" s="4"/>
      <c r="L40" s="5">
        <v>2.4</v>
      </c>
      <c r="M40" s="6">
        <v>2.4300000000000002</v>
      </c>
    </row>
    <row r="41" spans="1:13" ht="15">
      <c r="A41" s="37"/>
      <c r="B41" s="131"/>
      <c r="C41" s="131"/>
      <c r="D41" s="131"/>
      <c r="E41" s="131"/>
      <c r="F41" s="131"/>
      <c r="G41" s="131"/>
      <c r="H41" s="131"/>
      <c r="I41" s="131"/>
      <c r="J41" s="37"/>
      <c r="K41" s="4"/>
      <c r="L41" s="5"/>
      <c r="M41" s="6">
        <v>2.4900000000000002</v>
      </c>
    </row>
    <row r="42" spans="1:13">
      <c r="A42" s="37"/>
      <c r="B42" s="129"/>
      <c r="C42" s="37"/>
      <c r="D42" s="29"/>
      <c r="E42" s="29"/>
      <c r="F42" s="29"/>
      <c r="G42" s="37"/>
      <c r="H42" s="37"/>
      <c r="I42" s="37"/>
      <c r="J42" s="37"/>
      <c r="K42" s="4"/>
      <c r="L42" s="5"/>
      <c r="M42" s="6">
        <v>2.5499999999999998</v>
      </c>
    </row>
    <row r="43" spans="1:13" ht="15">
      <c r="A43" s="37"/>
      <c r="B43" s="131" t="s">
        <v>60</v>
      </c>
      <c r="C43" s="131"/>
      <c r="D43" s="131"/>
      <c r="E43" s="131"/>
      <c r="F43" s="131"/>
      <c r="G43" s="131"/>
      <c r="H43" s="131"/>
      <c r="I43" s="131"/>
      <c r="J43" s="37"/>
      <c r="K43" s="4"/>
      <c r="L43" s="5"/>
      <c r="M43" s="6">
        <v>2.61</v>
      </c>
    </row>
    <row r="44" spans="1:13">
      <c r="A44" s="37"/>
      <c r="B44" s="129"/>
      <c r="C44" s="37"/>
      <c r="D44" s="29"/>
      <c r="E44" s="29"/>
      <c r="F44" s="29"/>
      <c r="G44" s="37"/>
      <c r="H44" s="37"/>
      <c r="I44" s="37"/>
      <c r="J44" s="37"/>
      <c r="K44" s="4"/>
      <c r="L44" s="5"/>
      <c r="M44" s="6">
        <v>2.67</v>
      </c>
    </row>
    <row r="45" spans="1:13" ht="15">
      <c r="A45" s="37"/>
      <c r="B45" s="132" t="s">
        <v>61</v>
      </c>
      <c r="C45" s="132"/>
      <c r="D45" s="132"/>
      <c r="E45" s="132"/>
      <c r="F45" s="132"/>
      <c r="G45" s="132"/>
      <c r="H45" s="132"/>
      <c r="I45" s="132"/>
      <c r="J45" s="37"/>
      <c r="K45" s="4">
        <v>2.7</v>
      </c>
      <c r="L45" s="5">
        <v>2.7</v>
      </c>
      <c r="M45" s="6">
        <v>2.74</v>
      </c>
    </row>
    <row r="46" spans="1:13">
      <c r="A46" s="37"/>
      <c r="B46" s="129"/>
      <c r="C46" s="37"/>
      <c r="D46" s="29"/>
      <c r="E46" s="29"/>
      <c r="F46" s="29"/>
      <c r="G46" s="37"/>
      <c r="H46" s="37"/>
      <c r="I46" s="37"/>
      <c r="J46" s="37"/>
      <c r="K46" s="4"/>
      <c r="L46" s="5"/>
      <c r="M46" s="6">
        <v>2.8</v>
      </c>
    </row>
    <row r="47" spans="1:13" ht="18.75">
      <c r="A47" s="37"/>
      <c r="B47" s="133" t="s">
        <v>62</v>
      </c>
      <c r="C47" s="133"/>
      <c r="D47" s="133"/>
      <c r="E47" s="133"/>
      <c r="F47" s="133"/>
      <c r="G47" s="133"/>
      <c r="H47" s="133"/>
      <c r="I47" s="133"/>
      <c r="J47" s="37"/>
      <c r="K47" s="4"/>
      <c r="L47" s="5"/>
      <c r="M47" s="6">
        <v>2.87</v>
      </c>
    </row>
    <row r="48" spans="1:13">
      <c r="A48" s="37"/>
      <c r="B48" s="52"/>
      <c r="C48" s="37"/>
      <c r="D48" s="29"/>
      <c r="E48" s="29"/>
      <c r="F48" s="29"/>
      <c r="G48" s="37"/>
      <c r="H48" s="37"/>
      <c r="I48" s="37"/>
      <c r="J48" s="37"/>
      <c r="K48" s="4"/>
      <c r="L48" s="5"/>
      <c r="M48" s="6">
        <v>2.94</v>
      </c>
    </row>
    <row r="49" spans="1:13">
      <c r="A49" s="37"/>
      <c r="B49" s="52"/>
      <c r="C49" s="37"/>
      <c r="D49" s="29"/>
      <c r="E49" s="29"/>
      <c r="F49" s="29"/>
      <c r="G49" s="37"/>
      <c r="H49" s="37"/>
      <c r="I49" s="37"/>
      <c r="J49" s="37"/>
      <c r="K49" s="4"/>
      <c r="L49" s="5">
        <v>3</v>
      </c>
      <c r="M49" s="6">
        <v>3.01</v>
      </c>
    </row>
    <row r="50" spans="1:13">
      <c r="A50" s="37"/>
      <c r="B50" s="52"/>
      <c r="C50" s="37"/>
      <c r="D50" s="29"/>
      <c r="E50" s="29"/>
      <c r="F50" s="29"/>
      <c r="G50" s="37"/>
      <c r="H50" s="37"/>
      <c r="I50" s="37"/>
      <c r="J50" s="37"/>
      <c r="K50" s="4"/>
      <c r="L50" s="5"/>
      <c r="M50" s="6">
        <v>3.09</v>
      </c>
    </row>
    <row r="51" spans="1:13">
      <c r="A51" s="37"/>
      <c r="B51" s="52"/>
      <c r="C51" s="37"/>
      <c r="D51" s="29"/>
      <c r="E51" s="29"/>
      <c r="F51" s="29"/>
      <c r="G51" s="37"/>
      <c r="H51" s="37"/>
      <c r="I51" s="37"/>
      <c r="J51" s="37"/>
      <c r="K51" s="4"/>
      <c r="L51" s="5"/>
      <c r="M51" s="6">
        <v>3.16</v>
      </c>
    </row>
    <row r="52" spans="1:13">
      <c r="A52" s="37"/>
      <c r="B52" s="52"/>
      <c r="C52" s="37"/>
      <c r="D52" s="29"/>
      <c r="E52" s="29"/>
      <c r="F52" s="29"/>
      <c r="G52" s="37"/>
      <c r="H52" s="37"/>
      <c r="I52" s="37"/>
      <c r="J52" s="37"/>
      <c r="K52" s="4"/>
      <c r="L52" s="5"/>
      <c r="M52" s="6">
        <v>3.24</v>
      </c>
    </row>
    <row r="53" spans="1:13" ht="13.5" thickBot="1">
      <c r="A53" s="37"/>
      <c r="B53" s="52"/>
      <c r="C53" s="37"/>
      <c r="D53" s="29"/>
      <c r="E53" s="29"/>
      <c r="F53" s="29"/>
      <c r="G53" s="37"/>
      <c r="H53" s="37"/>
      <c r="I53" s="37"/>
      <c r="J53" s="37"/>
      <c r="K53" s="7">
        <v>3.3</v>
      </c>
      <c r="L53" s="8">
        <v>3.3</v>
      </c>
      <c r="M53" s="9">
        <v>3.32</v>
      </c>
    </row>
    <row r="54" spans="1:13">
      <c r="A54" s="37"/>
      <c r="B54" s="52"/>
      <c r="C54" s="37"/>
      <c r="D54" s="29"/>
      <c r="E54" s="29"/>
      <c r="F54" s="29"/>
      <c r="G54" s="37"/>
      <c r="H54" s="37"/>
      <c r="I54" s="37"/>
      <c r="J54" s="37"/>
      <c r="K54" s="1"/>
      <c r="L54" s="2"/>
      <c r="M54" s="3">
        <v>3.4</v>
      </c>
    </row>
    <row r="55" spans="1:13">
      <c r="A55" s="37"/>
      <c r="B55" s="52"/>
      <c r="C55" s="37"/>
      <c r="D55" s="29"/>
      <c r="E55" s="29"/>
      <c r="F55" s="29"/>
      <c r="G55" s="37"/>
      <c r="H55" s="37"/>
      <c r="I55" s="37"/>
      <c r="J55" s="37"/>
      <c r="K55" s="4"/>
      <c r="L55" s="5"/>
      <c r="M55" s="6">
        <v>3.48</v>
      </c>
    </row>
    <row r="56" spans="1:13">
      <c r="A56" s="37"/>
      <c r="B56" s="52"/>
      <c r="C56" s="37"/>
      <c r="D56" s="29"/>
      <c r="E56" s="29"/>
      <c r="F56" s="29"/>
      <c r="G56" s="37"/>
      <c r="H56" s="37"/>
      <c r="I56" s="37"/>
      <c r="J56" s="37"/>
      <c r="K56" s="4"/>
      <c r="L56" s="5">
        <v>3.6</v>
      </c>
      <c r="M56" s="6">
        <v>3.57</v>
      </c>
    </row>
    <row r="57" spans="1:13">
      <c r="A57" s="37"/>
      <c r="B57" s="52"/>
      <c r="C57" s="37"/>
      <c r="D57" s="29"/>
      <c r="E57" s="29"/>
      <c r="F57" s="29"/>
      <c r="G57" s="37"/>
      <c r="H57" s="37"/>
      <c r="I57" s="37"/>
      <c r="J57" s="37"/>
      <c r="K57" s="4"/>
      <c r="L57" s="5"/>
      <c r="M57" s="6">
        <v>3.65</v>
      </c>
    </row>
    <row r="58" spans="1:13">
      <c r="A58" s="37"/>
      <c r="B58" s="52"/>
      <c r="C58" s="37"/>
      <c r="D58" s="29"/>
      <c r="E58" s="29"/>
      <c r="F58" s="29"/>
      <c r="G58" s="37"/>
      <c r="H58" s="37"/>
      <c r="I58" s="37"/>
      <c r="J58" s="37"/>
      <c r="K58" s="4"/>
      <c r="L58" s="5"/>
      <c r="M58" s="6">
        <v>3.74</v>
      </c>
    </row>
    <row r="59" spans="1:13">
      <c r="A59" s="37"/>
      <c r="B59" s="52"/>
      <c r="C59" s="37"/>
      <c r="D59" s="29"/>
      <c r="E59" s="29"/>
      <c r="F59" s="29"/>
      <c r="G59" s="37"/>
      <c r="H59" s="37"/>
      <c r="I59" s="37"/>
      <c r="J59" s="37"/>
      <c r="K59" s="4"/>
      <c r="L59" s="5"/>
      <c r="M59" s="6">
        <v>3.83</v>
      </c>
    </row>
    <row r="60" spans="1:13">
      <c r="A60" s="37"/>
      <c r="B60" s="52"/>
      <c r="C60" s="37"/>
      <c r="D60" s="29"/>
      <c r="E60" s="29"/>
      <c r="F60" s="29"/>
      <c r="G60" s="37"/>
      <c r="H60" s="37"/>
      <c r="I60" s="37"/>
      <c r="J60" s="37"/>
      <c r="K60" s="4">
        <v>3.9</v>
      </c>
      <c r="L60" s="5">
        <v>3.9</v>
      </c>
      <c r="M60" s="6">
        <v>3.92</v>
      </c>
    </row>
    <row r="61" spans="1:13">
      <c r="A61" s="37"/>
      <c r="B61" s="52"/>
      <c r="C61" s="37"/>
      <c r="D61" s="29"/>
      <c r="E61" s="29"/>
      <c r="F61" s="29"/>
      <c r="G61" s="37"/>
      <c r="H61" s="37"/>
      <c r="I61" s="37"/>
      <c r="J61" s="37"/>
      <c r="K61" s="4"/>
      <c r="L61" s="5"/>
      <c r="M61" s="6">
        <v>4.0199999999999996</v>
      </c>
    </row>
    <row r="62" spans="1:13">
      <c r="A62" s="37"/>
      <c r="B62" s="52"/>
      <c r="C62" s="37"/>
      <c r="D62" s="29"/>
      <c r="E62" s="29"/>
      <c r="F62" s="29"/>
      <c r="G62" s="37"/>
      <c r="H62" s="37"/>
      <c r="I62" s="37"/>
      <c r="J62" s="37"/>
      <c r="K62" s="4"/>
      <c r="L62" s="5"/>
      <c r="M62" s="6">
        <v>4.12</v>
      </c>
    </row>
    <row r="63" spans="1:13">
      <c r="A63" s="37"/>
      <c r="B63" s="52"/>
      <c r="C63" s="37"/>
      <c r="D63" s="29"/>
      <c r="E63" s="29"/>
      <c r="F63" s="29"/>
      <c r="G63" s="37"/>
      <c r="H63" s="37"/>
      <c r="I63" s="37"/>
      <c r="J63" s="37"/>
      <c r="K63" s="4"/>
      <c r="L63" s="5"/>
      <c r="M63" s="6">
        <v>4.22</v>
      </c>
    </row>
    <row r="64" spans="1:13">
      <c r="A64" s="37"/>
      <c r="B64" s="52"/>
      <c r="C64" s="37"/>
      <c r="D64" s="29"/>
      <c r="E64" s="29"/>
      <c r="F64" s="29"/>
      <c r="G64" s="37"/>
      <c r="H64" s="37"/>
      <c r="I64" s="37"/>
      <c r="J64" s="37"/>
      <c r="K64" s="4"/>
      <c r="L64" s="5">
        <v>4.3</v>
      </c>
      <c r="M64" s="6">
        <v>4.32</v>
      </c>
    </row>
    <row r="65" spans="1:13">
      <c r="A65" s="37"/>
      <c r="B65" s="52"/>
      <c r="C65" s="37"/>
      <c r="D65" s="29"/>
      <c r="E65" s="29"/>
      <c r="F65" s="29"/>
      <c r="G65" s="37"/>
      <c r="H65" s="37"/>
      <c r="I65" s="37"/>
      <c r="J65" s="37"/>
      <c r="K65" s="4"/>
      <c r="L65" s="5"/>
      <c r="M65" s="6">
        <v>4.42</v>
      </c>
    </row>
    <row r="66" spans="1:13">
      <c r="A66" s="37"/>
      <c r="B66" s="52"/>
      <c r="C66" s="37"/>
      <c r="D66" s="29"/>
      <c r="E66" s="29"/>
      <c r="F66" s="29"/>
      <c r="G66" s="37"/>
      <c r="H66" s="37"/>
      <c r="I66" s="37"/>
      <c r="J66" s="37"/>
      <c r="K66" s="4"/>
      <c r="L66" s="5"/>
      <c r="M66" s="6">
        <v>4.53</v>
      </c>
    </row>
    <row r="67" spans="1:13">
      <c r="A67" s="37"/>
      <c r="B67" s="52"/>
      <c r="C67" s="37"/>
      <c r="D67" s="29"/>
      <c r="E67" s="29"/>
      <c r="F67" s="29"/>
      <c r="G67" s="37"/>
      <c r="H67" s="37"/>
      <c r="I67" s="37"/>
      <c r="J67" s="37"/>
      <c r="K67" s="4"/>
      <c r="L67" s="5"/>
      <c r="M67" s="6">
        <v>4.6399999999999997</v>
      </c>
    </row>
    <row r="68" spans="1:13">
      <c r="A68" s="37"/>
      <c r="B68" s="52"/>
      <c r="C68" s="37"/>
      <c r="D68" s="29"/>
      <c r="E68" s="29"/>
      <c r="F68" s="29"/>
      <c r="G68" s="37"/>
      <c r="H68" s="37"/>
      <c r="I68" s="37"/>
      <c r="J68" s="37"/>
      <c r="K68" s="4">
        <v>4.7</v>
      </c>
      <c r="L68" s="5">
        <v>4.7</v>
      </c>
      <c r="M68" s="6">
        <v>4.75</v>
      </c>
    </row>
    <row r="69" spans="1:13">
      <c r="A69" s="37"/>
      <c r="B69" s="52"/>
      <c r="C69" s="37"/>
      <c r="D69" s="29"/>
      <c r="E69" s="29"/>
      <c r="F69" s="29"/>
      <c r="G69" s="37"/>
      <c r="H69" s="37"/>
      <c r="I69" s="37"/>
      <c r="J69" s="37"/>
      <c r="K69" s="4"/>
      <c r="L69" s="5"/>
      <c r="M69" s="6">
        <v>4.87</v>
      </c>
    </row>
    <row r="70" spans="1:13" ht="13.5" thickBot="1">
      <c r="A70" s="37"/>
      <c r="B70" s="52"/>
      <c r="C70" s="37"/>
      <c r="D70" s="29"/>
      <c r="E70" s="29"/>
      <c r="F70" s="29"/>
      <c r="G70" s="37"/>
      <c r="H70" s="37"/>
      <c r="I70" s="37"/>
      <c r="J70" s="37"/>
      <c r="K70" s="7"/>
      <c r="L70" s="8"/>
      <c r="M70" s="9">
        <v>4.99</v>
      </c>
    </row>
    <row r="71" spans="1:13">
      <c r="A71" s="37"/>
      <c r="B71" s="52"/>
      <c r="C71" s="37"/>
      <c r="D71" s="29"/>
      <c r="E71" s="29"/>
      <c r="F71" s="29"/>
      <c r="G71" s="37"/>
      <c r="H71" s="37"/>
      <c r="I71" s="37"/>
      <c r="J71" s="37"/>
      <c r="K71" s="1"/>
      <c r="L71" s="2">
        <v>5.0999999999999996</v>
      </c>
      <c r="M71" s="3">
        <v>5.1100000000000003</v>
      </c>
    </row>
    <row r="72" spans="1:13">
      <c r="A72" s="37"/>
      <c r="B72" s="52"/>
      <c r="C72" s="37"/>
      <c r="D72" s="29"/>
      <c r="E72" s="29"/>
      <c r="F72" s="29"/>
      <c r="G72" s="37"/>
      <c r="H72" s="37"/>
      <c r="I72" s="37"/>
      <c r="J72" s="37"/>
      <c r="K72" s="4"/>
      <c r="L72" s="5"/>
      <c r="M72" s="6">
        <v>5.23</v>
      </c>
    </row>
    <row r="73" spans="1:13">
      <c r="A73" s="37"/>
      <c r="B73" s="52"/>
      <c r="C73" s="37"/>
      <c r="D73" s="29"/>
      <c r="E73" s="29"/>
      <c r="F73" s="29"/>
      <c r="G73" s="37"/>
      <c r="H73" s="37"/>
      <c r="I73" s="37"/>
      <c r="J73" s="37"/>
      <c r="K73" s="4"/>
      <c r="L73" s="5"/>
      <c r="M73" s="6">
        <v>5.36</v>
      </c>
    </row>
    <row r="74" spans="1:13">
      <c r="A74" s="37"/>
      <c r="B74" s="52"/>
      <c r="C74" s="37"/>
      <c r="D74" s="29"/>
      <c r="E74" s="29"/>
      <c r="F74" s="29"/>
      <c r="G74" s="37"/>
      <c r="H74" s="37"/>
      <c r="I74" s="37"/>
      <c r="J74" s="37"/>
      <c r="K74" s="4"/>
      <c r="L74" s="5"/>
      <c r="M74" s="6">
        <v>5.49</v>
      </c>
    </row>
    <row r="75" spans="1:13">
      <c r="A75" s="37"/>
      <c r="B75" s="52"/>
      <c r="C75" s="37"/>
      <c r="D75" s="29"/>
      <c r="E75" s="29"/>
      <c r="F75" s="29"/>
      <c r="G75" s="37"/>
      <c r="H75" s="37"/>
      <c r="I75" s="37"/>
      <c r="J75" s="37"/>
      <c r="K75" s="4">
        <v>5.6</v>
      </c>
      <c r="L75" s="5">
        <v>5.6</v>
      </c>
      <c r="M75" s="6">
        <v>5.62</v>
      </c>
    </row>
    <row r="76" spans="1:13">
      <c r="A76" s="37"/>
      <c r="B76" s="52"/>
      <c r="C76" s="37"/>
      <c r="D76" s="29"/>
      <c r="E76" s="29"/>
      <c r="F76" s="29"/>
      <c r="G76" s="37"/>
      <c r="H76" s="37"/>
      <c r="I76" s="37"/>
      <c r="J76" s="37"/>
      <c r="K76" s="4"/>
      <c r="L76" s="5"/>
      <c r="M76" s="6">
        <v>5.76</v>
      </c>
    </row>
    <row r="77" spans="1:13">
      <c r="A77" s="37"/>
      <c r="B77" s="52"/>
      <c r="C77" s="37"/>
      <c r="D77" s="29"/>
      <c r="E77" s="29"/>
      <c r="F77" s="29"/>
      <c r="G77" s="37"/>
      <c r="H77" s="37"/>
      <c r="I77" s="37"/>
      <c r="J77" s="37"/>
      <c r="K77" s="4"/>
      <c r="L77" s="5"/>
      <c r="M77" s="6">
        <v>5.9</v>
      </c>
    </row>
    <row r="78" spans="1:13">
      <c r="A78" s="37"/>
      <c r="B78" s="52"/>
      <c r="C78" s="37"/>
      <c r="D78" s="29"/>
      <c r="E78" s="29"/>
      <c r="F78" s="29"/>
      <c r="G78" s="37"/>
      <c r="H78" s="37"/>
      <c r="I78" s="37"/>
      <c r="J78" s="37"/>
      <c r="K78" s="4"/>
      <c r="L78" s="5"/>
      <c r="M78" s="6">
        <v>6.04</v>
      </c>
    </row>
    <row r="79" spans="1:13">
      <c r="A79" s="37"/>
      <c r="B79" s="52"/>
      <c r="C79" s="37"/>
      <c r="D79" s="29"/>
      <c r="E79" s="29"/>
      <c r="F79" s="29"/>
      <c r="G79" s="37"/>
      <c r="H79" s="37"/>
      <c r="I79" s="37"/>
      <c r="J79" s="37"/>
      <c r="K79" s="4"/>
      <c r="L79" s="5">
        <v>6.2</v>
      </c>
      <c r="M79" s="6">
        <v>6.19</v>
      </c>
    </row>
    <row r="80" spans="1:13">
      <c r="A80" s="37"/>
      <c r="B80" s="52"/>
      <c r="C80" s="37"/>
      <c r="D80" s="29"/>
      <c r="E80" s="29"/>
      <c r="F80" s="29"/>
      <c r="G80" s="37"/>
      <c r="H80" s="37"/>
      <c r="I80" s="37"/>
      <c r="J80" s="37"/>
      <c r="K80" s="4"/>
      <c r="L80" s="5"/>
      <c r="M80" s="6">
        <v>6.34</v>
      </c>
    </row>
    <row r="81" spans="1:13">
      <c r="A81" s="37"/>
      <c r="B81" s="52"/>
      <c r="C81" s="37"/>
      <c r="D81" s="29"/>
      <c r="E81" s="29"/>
      <c r="F81" s="29"/>
      <c r="G81" s="37"/>
      <c r="H81" s="37"/>
      <c r="I81" s="37"/>
      <c r="J81" s="37"/>
      <c r="K81" s="4"/>
      <c r="L81" s="5"/>
      <c r="M81" s="6">
        <v>6.49</v>
      </c>
    </row>
    <row r="82" spans="1:13">
      <c r="A82" s="37"/>
      <c r="B82" s="52"/>
      <c r="C82" s="37"/>
      <c r="D82" s="29"/>
      <c r="E82" s="29"/>
      <c r="F82" s="29"/>
      <c r="G82" s="37"/>
      <c r="H82" s="37"/>
      <c r="I82" s="37"/>
      <c r="J82" s="37"/>
      <c r="K82" s="4"/>
      <c r="L82" s="5"/>
      <c r="M82" s="6">
        <v>6.65</v>
      </c>
    </row>
    <row r="83" spans="1:13">
      <c r="A83" s="37"/>
      <c r="B83" s="52"/>
      <c r="C83" s="37"/>
      <c r="D83" s="29"/>
      <c r="E83" s="29"/>
      <c r="F83" s="29"/>
      <c r="G83" s="37"/>
      <c r="H83" s="37"/>
      <c r="I83" s="37"/>
      <c r="J83" s="37"/>
      <c r="K83" s="4">
        <v>6.8</v>
      </c>
      <c r="L83" s="5">
        <v>6.8</v>
      </c>
      <c r="M83" s="6">
        <v>6.81</v>
      </c>
    </row>
    <row r="84" spans="1:13">
      <c r="A84" s="37"/>
      <c r="B84" s="52"/>
      <c r="C84" s="37"/>
      <c r="D84" s="29"/>
      <c r="E84" s="29"/>
      <c r="F84" s="29"/>
      <c r="G84" s="37"/>
      <c r="H84" s="37"/>
      <c r="I84" s="37"/>
      <c r="J84" s="37"/>
      <c r="K84" s="4"/>
      <c r="L84" s="5"/>
      <c r="M84" s="6">
        <v>6.98</v>
      </c>
    </row>
    <row r="85" spans="1:13">
      <c r="A85" s="37"/>
      <c r="B85" s="52"/>
      <c r="C85" s="37"/>
      <c r="D85" s="29"/>
      <c r="E85" s="29"/>
      <c r="F85" s="29"/>
      <c r="G85" s="37"/>
      <c r="H85" s="37"/>
      <c r="I85" s="37"/>
      <c r="J85" s="37"/>
      <c r="K85" s="4"/>
      <c r="L85" s="5"/>
      <c r="M85" s="6">
        <v>7.15</v>
      </c>
    </row>
    <row r="86" spans="1:13">
      <c r="A86" s="37"/>
      <c r="B86" s="52"/>
      <c r="C86" s="37"/>
      <c r="D86" s="29"/>
      <c r="E86" s="29"/>
      <c r="F86" s="29"/>
      <c r="G86" s="37"/>
      <c r="H86" s="37"/>
      <c r="I86" s="37"/>
      <c r="J86" s="37"/>
      <c r="K86" s="4"/>
      <c r="L86" s="5"/>
      <c r="M86" s="6">
        <v>7.32</v>
      </c>
    </row>
    <row r="87" spans="1:13" ht="13.5" thickBot="1">
      <c r="A87" s="37"/>
      <c r="B87" s="52"/>
      <c r="C87" s="37"/>
      <c r="D87" s="29"/>
      <c r="E87" s="29"/>
      <c r="F87" s="29"/>
      <c r="G87" s="37"/>
      <c r="H87" s="37"/>
      <c r="I87" s="37"/>
      <c r="J87" s="37"/>
      <c r="K87" s="7"/>
      <c r="L87" s="8">
        <v>7.5</v>
      </c>
      <c r="M87" s="9">
        <v>7.5</v>
      </c>
    </row>
    <row r="88" spans="1:13">
      <c r="A88" s="37"/>
      <c r="B88" s="52"/>
      <c r="C88" s="37"/>
      <c r="D88" s="29"/>
      <c r="E88" s="29"/>
      <c r="F88" s="29"/>
      <c r="G88" s="37"/>
      <c r="H88" s="37"/>
      <c r="I88" s="37"/>
      <c r="J88" s="37"/>
      <c r="K88" s="1"/>
      <c r="L88" s="2"/>
      <c r="M88" s="3">
        <v>7.68</v>
      </c>
    </row>
    <row r="89" spans="1:13">
      <c r="A89" s="37"/>
      <c r="B89" s="52"/>
      <c r="C89" s="37"/>
      <c r="D89" s="29"/>
      <c r="E89" s="29"/>
      <c r="F89" s="29"/>
      <c r="G89" s="37"/>
      <c r="H89" s="37"/>
      <c r="I89" s="37"/>
      <c r="J89" s="37"/>
      <c r="K89" s="4"/>
      <c r="L89" s="5"/>
      <c r="M89" s="6">
        <v>7.87</v>
      </c>
    </row>
    <row r="90" spans="1:13">
      <c r="A90" s="37"/>
      <c r="B90" s="52"/>
      <c r="C90" s="37"/>
      <c r="D90" s="29"/>
      <c r="E90" s="29"/>
      <c r="F90" s="29"/>
      <c r="G90" s="37"/>
      <c r="H90" s="37"/>
      <c r="I90" s="37"/>
      <c r="J90" s="37"/>
      <c r="K90" s="4"/>
      <c r="L90" s="5"/>
      <c r="M90" s="6">
        <v>8.06</v>
      </c>
    </row>
    <row r="91" spans="1:13">
      <c r="A91" s="37"/>
      <c r="B91" s="52"/>
      <c r="C91" s="37"/>
      <c r="D91" s="29"/>
      <c r="E91" s="29"/>
      <c r="F91" s="29"/>
      <c r="G91" s="37"/>
      <c r="H91" s="37"/>
      <c r="I91" s="37"/>
      <c r="J91" s="37"/>
      <c r="K91" s="4">
        <v>8.1999999999999993</v>
      </c>
      <c r="L91" s="5">
        <v>8.1999999999999993</v>
      </c>
      <c r="M91" s="6">
        <v>8.25</v>
      </c>
    </row>
    <row r="92" spans="1:13">
      <c r="A92" s="37"/>
      <c r="B92" s="52"/>
      <c r="C92" s="37"/>
      <c r="D92" s="29"/>
      <c r="E92" s="29"/>
      <c r="F92" s="29"/>
      <c r="G92" s="37"/>
      <c r="H92" s="37"/>
      <c r="I92" s="37"/>
      <c r="J92" s="37"/>
      <c r="K92" s="4"/>
      <c r="L92" s="5"/>
      <c r="M92" s="6">
        <v>8.4499999999999993</v>
      </c>
    </row>
    <row r="93" spans="1:13">
      <c r="A93" s="37"/>
      <c r="B93" s="52"/>
      <c r="C93" s="37"/>
      <c r="D93" s="29"/>
      <c r="E93" s="29"/>
      <c r="F93" s="29"/>
      <c r="G93" s="37"/>
      <c r="H93" s="37"/>
      <c r="I93" s="37"/>
      <c r="J93" s="37"/>
      <c r="K93" s="4"/>
      <c r="L93" s="5"/>
      <c r="M93" s="6">
        <v>8.66</v>
      </c>
    </row>
    <row r="94" spans="1:13">
      <c r="A94" s="37"/>
      <c r="B94" s="52"/>
      <c r="C94" s="37"/>
      <c r="D94" s="29"/>
      <c r="E94" s="29"/>
      <c r="F94" s="29"/>
      <c r="G94" s="37"/>
      <c r="H94" s="37"/>
      <c r="I94" s="37"/>
      <c r="J94" s="37"/>
      <c r="K94" s="4"/>
      <c r="L94" s="5"/>
      <c r="M94" s="6">
        <v>8.8699999999999992</v>
      </c>
    </row>
    <row r="95" spans="1:13">
      <c r="A95" s="37"/>
      <c r="B95" s="52"/>
      <c r="C95" s="37"/>
      <c r="D95" s="29"/>
      <c r="E95" s="29"/>
      <c r="F95" s="29"/>
      <c r="G95" s="37"/>
      <c r="H95" s="37"/>
      <c r="I95" s="37"/>
      <c r="J95" s="37"/>
      <c r="K95" s="4"/>
      <c r="L95" s="5">
        <v>9.1</v>
      </c>
      <c r="M95" s="6">
        <v>9.09</v>
      </c>
    </row>
    <row r="96" spans="1:13">
      <c r="A96" s="37"/>
      <c r="B96" s="52"/>
      <c r="C96" s="37"/>
      <c r="D96" s="29"/>
      <c r="E96" s="29"/>
      <c r="F96" s="29"/>
      <c r="G96" s="37"/>
      <c r="H96" s="37"/>
      <c r="I96" s="37"/>
      <c r="J96" s="37"/>
      <c r="K96" s="4"/>
      <c r="L96" s="5"/>
      <c r="M96" s="6">
        <v>9.31</v>
      </c>
    </row>
    <row r="97" spans="1:14">
      <c r="A97" s="37"/>
      <c r="B97" s="52"/>
      <c r="C97" s="37"/>
      <c r="D97" s="29"/>
      <c r="E97" s="29"/>
      <c r="F97" s="29"/>
      <c r="G97" s="37"/>
      <c r="H97" s="37"/>
      <c r="I97" s="37"/>
      <c r="J97" s="37"/>
      <c r="K97" s="4"/>
      <c r="L97" s="5"/>
      <c r="M97" s="6">
        <v>9.5299999999999994</v>
      </c>
    </row>
    <row r="98" spans="1:14" ht="13.5" thickBot="1">
      <c r="A98" s="37"/>
      <c r="B98" s="52"/>
      <c r="C98" s="37"/>
      <c r="D98" s="29"/>
      <c r="E98" s="29"/>
      <c r="F98" s="29"/>
      <c r="G98" s="37"/>
      <c r="H98" s="37"/>
      <c r="I98" s="37"/>
      <c r="J98" s="37"/>
      <c r="K98" s="7"/>
      <c r="L98" s="8"/>
      <c r="M98" s="9">
        <v>9.76</v>
      </c>
    </row>
    <row r="99" spans="1:14" ht="15.75" thickBot="1">
      <c r="A99" s="37"/>
      <c r="B99" s="52"/>
      <c r="C99" s="37"/>
      <c r="D99" s="29"/>
      <c r="E99" s="29"/>
      <c r="F99" s="29"/>
      <c r="G99" s="37"/>
      <c r="H99" s="37"/>
      <c r="I99" s="37"/>
      <c r="J99" s="37"/>
      <c r="K99" s="10">
        <f>COUNT(K3:K98)</f>
        <v>11</v>
      </c>
      <c r="L99" s="11">
        <f>COUNT(L3:L98)</f>
        <v>24</v>
      </c>
      <c r="M99" s="12">
        <f>COUNT(M3:M98)</f>
        <v>96</v>
      </c>
    </row>
    <row r="100" spans="1:14">
      <c r="A100" s="37"/>
      <c r="B100" s="52"/>
      <c r="C100" s="37"/>
      <c r="D100" s="29"/>
      <c r="E100" s="29"/>
      <c r="F100" s="29"/>
      <c r="G100" s="37"/>
      <c r="H100" s="37"/>
      <c r="I100" s="37"/>
      <c r="J100" s="39"/>
      <c r="K100" s="17"/>
      <c r="L100" s="17"/>
      <c r="M100" s="17"/>
      <c r="N100" s="62"/>
    </row>
    <row r="101" spans="1:14">
      <c r="A101" s="37"/>
      <c r="B101" s="52"/>
      <c r="C101" s="37"/>
      <c r="D101" s="29"/>
      <c r="E101" s="29"/>
      <c r="F101" s="29"/>
      <c r="G101" s="37"/>
      <c r="H101" s="37"/>
      <c r="I101" s="37"/>
      <c r="J101" s="39"/>
      <c r="K101" s="17"/>
      <c r="L101" s="17"/>
      <c r="M101" s="17"/>
      <c r="N101" s="62"/>
    </row>
    <row r="102" spans="1:14" ht="15">
      <c r="A102" s="19" t="s">
        <v>49</v>
      </c>
      <c r="B102" s="52"/>
      <c r="C102" s="37"/>
      <c r="D102" s="29"/>
      <c r="E102" s="29"/>
      <c r="F102" s="29"/>
      <c r="G102" s="37"/>
      <c r="H102" s="37"/>
      <c r="I102" s="37"/>
      <c r="J102" s="39"/>
      <c r="K102" s="18"/>
      <c r="L102" s="18"/>
      <c r="M102" s="128" t="s">
        <v>59</v>
      </c>
      <c r="N102" s="62"/>
    </row>
  </sheetData>
  <mergeCells count="18">
    <mergeCell ref="K1:M1"/>
    <mergeCell ref="F2:H3"/>
    <mergeCell ref="A2:E3"/>
    <mergeCell ref="A7:C7"/>
    <mergeCell ref="D7:G7"/>
    <mergeCell ref="I2:J2"/>
    <mergeCell ref="A1:J1"/>
    <mergeCell ref="B41:I41"/>
    <mergeCell ref="B43:I43"/>
    <mergeCell ref="B45:I45"/>
    <mergeCell ref="B47:I47"/>
    <mergeCell ref="I8:J8"/>
    <mergeCell ref="B37:I37"/>
    <mergeCell ref="B39:I39"/>
    <mergeCell ref="B33:I33"/>
    <mergeCell ref="B35:I35"/>
    <mergeCell ref="A10:C10"/>
    <mergeCell ref="A19:C19"/>
  </mergeCells>
  <phoneticPr fontId="1" type="noConversion"/>
  <hyperlinks>
    <hyperlink ref="B45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1"/>
  <sheetViews>
    <sheetView workbookViewId="0"/>
  </sheetViews>
  <sheetFormatPr defaultColWidth="8.85546875" defaultRowHeight="12.75"/>
  <cols>
    <col min="1" max="1" width="8.85546875" style="83"/>
    <col min="2" max="2" width="8.85546875" style="80"/>
    <col min="3" max="3" width="11.140625" style="83" bestFit="1" customWidth="1"/>
    <col min="4" max="4" width="8.85546875" style="80"/>
    <col min="5" max="5" width="8.85546875" style="83"/>
    <col min="6" max="6" width="11.140625" style="83" bestFit="1" customWidth="1"/>
    <col min="7" max="8" width="8.85546875" style="80"/>
    <col min="9" max="9" width="9.140625" style="80" bestFit="1" customWidth="1"/>
    <col min="10" max="12" width="8.85546875" style="80" customWidth="1"/>
    <col min="13" max="16384" width="8.85546875" style="80"/>
  </cols>
  <sheetData>
    <row r="1" spans="1:12" ht="15">
      <c r="A1" s="108">
        <f>+INT(Base!I6)</f>
        <v>34</v>
      </c>
      <c r="B1" s="109">
        <f>+INT(Base!J6)</f>
        <v>3418</v>
      </c>
      <c r="C1" s="110" t="s">
        <v>44</v>
      </c>
      <c r="D1" s="111"/>
      <c r="E1" s="112"/>
      <c r="F1" s="113"/>
      <c r="G1" s="79"/>
      <c r="H1" s="79"/>
      <c r="I1" s="79"/>
      <c r="J1" s="78"/>
      <c r="K1" s="78"/>
      <c r="L1" s="78"/>
    </row>
    <row r="2" spans="1:12">
      <c r="A2" s="96">
        <f>VLOOKUP(A1,C3:C219,1)</f>
        <v>33</v>
      </c>
      <c r="B2" s="86">
        <f>VLOOKUP(B1,C3:C219,1)</f>
        <v>3300</v>
      </c>
      <c r="C2" s="114" t="s">
        <v>42</v>
      </c>
      <c r="D2" s="86"/>
      <c r="E2" s="114"/>
      <c r="F2" s="93"/>
      <c r="J2" s="75"/>
      <c r="K2" s="75"/>
      <c r="L2" s="75"/>
    </row>
    <row r="3" spans="1:12">
      <c r="A3" s="104"/>
      <c r="B3" s="105"/>
      <c r="C3" s="106">
        <v>0</v>
      </c>
      <c r="D3" s="105"/>
      <c r="E3" s="106">
        <v>0</v>
      </c>
      <c r="F3" s="107"/>
      <c r="J3" s="75"/>
      <c r="K3" s="75"/>
      <c r="L3" s="75"/>
    </row>
    <row r="4" spans="1:12">
      <c r="A4" s="94">
        <v>1</v>
      </c>
      <c r="B4" s="84"/>
      <c r="C4" s="97">
        <f>E4*$F$4</f>
        <v>1</v>
      </c>
      <c r="D4" s="84"/>
      <c r="E4" s="85">
        <v>1</v>
      </c>
      <c r="F4" s="100">
        <v>1</v>
      </c>
      <c r="J4" s="76"/>
      <c r="K4" s="76"/>
      <c r="L4" s="76"/>
    </row>
    <row r="5" spans="1:12">
      <c r="A5" s="95">
        <v>2</v>
      </c>
      <c r="B5" s="82"/>
      <c r="C5" s="98">
        <f t="shared" ref="C5:C27" si="0">E5*$F$4</f>
        <v>1.1000000000000001</v>
      </c>
      <c r="D5" s="82"/>
      <c r="E5" s="76">
        <v>1.1000000000000001</v>
      </c>
      <c r="F5" s="92"/>
      <c r="J5" s="76"/>
      <c r="K5" s="76"/>
      <c r="L5" s="76"/>
    </row>
    <row r="6" spans="1:12">
      <c r="A6" s="95">
        <v>3</v>
      </c>
      <c r="B6" s="82"/>
      <c r="C6" s="98">
        <f t="shared" si="0"/>
        <v>1.2</v>
      </c>
      <c r="D6" s="82"/>
      <c r="E6" s="76">
        <v>1.2</v>
      </c>
      <c r="F6" s="92"/>
      <c r="J6" s="76"/>
      <c r="K6" s="76"/>
      <c r="L6" s="76"/>
    </row>
    <row r="7" spans="1:12">
      <c r="A7" s="95">
        <v>4</v>
      </c>
      <c r="B7" s="82"/>
      <c r="C7" s="98">
        <f t="shared" si="0"/>
        <v>1.3</v>
      </c>
      <c r="D7" s="82"/>
      <c r="E7" s="76">
        <v>1.3</v>
      </c>
      <c r="F7" s="92"/>
      <c r="J7" s="76"/>
      <c r="K7" s="76"/>
      <c r="L7" s="76"/>
    </row>
    <row r="8" spans="1:12">
      <c r="A8" s="95">
        <v>5</v>
      </c>
      <c r="B8" s="82"/>
      <c r="C8" s="98">
        <f t="shared" si="0"/>
        <v>1.5</v>
      </c>
      <c r="D8" s="82"/>
      <c r="E8" s="76">
        <v>1.5</v>
      </c>
      <c r="F8" s="92"/>
      <c r="J8" s="76"/>
      <c r="K8" s="76"/>
      <c r="L8" s="76"/>
    </row>
    <row r="9" spans="1:12">
      <c r="A9" s="95">
        <v>6</v>
      </c>
      <c r="B9" s="82"/>
      <c r="C9" s="98">
        <f t="shared" si="0"/>
        <v>1.6</v>
      </c>
      <c r="D9" s="82"/>
      <c r="E9" s="76">
        <v>1.6</v>
      </c>
      <c r="F9" s="92"/>
      <c r="J9" s="76"/>
      <c r="K9" s="76"/>
      <c r="L9" s="76"/>
    </row>
    <row r="10" spans="1:12">
      <c r="A10" s="95">
        <v>7</v>
      </c>
      <c r="B10" s="82"/>
      <c r="C10" s="98">
        <f t="shared" si="0"/>
        <v>1.8</v>
      </c>
      <c r="D10" s="82"/>
      <c r="E10" s="76">
        <v>1.8</v>
      </c>
      <c r="F10" s="92"/>
      <c r="J10" s="76"/>
      <c r="K10" s="76"/>
      <c r="L10" s="76"/>
    </row>
    <row r="11" spans="1:12">
      <c r="A11" s="95">
        <v>8</v>
      </c>
      <c r="B11" s="82"/>
      <c r="C11" s="98">
        <f t="shared" si="0"/>
        <v>2</v>
      </c>
      <c r="D11" s="82"/>
      <c r="E11" s="76">
        <v>2</v>
      </c>
      <c r="F11" s="92"/>
      <c r="J11" s="76"/>
      <c r="K11" s="76"/>
      <c r="L11" s="76"/>
    </row>
    <row r="12" spans="1:12">
      <c r="A12" s="95">
        <v>9</v>
      </c>
      <c r="B12" s="82"/>
      <c r="C12" s="98">
        <f t="shared" si="0"/>
        <v>2.2000000000000002</v>
      </c>
      <c r="D12" s="82"/>
      <c r="E12" s="76">
        <v>2.2000000000000002</v>
      </c>
      <c r="F12" s="92"/>
      <c r="J12" s="76"/>
      <c r="K12" s="76"/>
      <c r="L12" s="76"/>
    </row>
    <row r="13" spans="1:12">
      <c r="A13" s="95">
        <v>10</v>
      </c>
      <c r="B13" s="82"/>
      <c r="C13" s="98">
        <f t="shared" si="0"/>
        <v>2.4</v>
      </c>
      <c r="D13" s="82"/>
      <c r="E13" s="76">
        <v>2.4</v>
      </c>
      <c r="F13" s="92"/>
      <c r="J13" s="76"/>
      <c r="K13" s="76"/>
      <c r="L13" s="76"/>
    </row>
    <row r="14" spans="1:12">
      <c r="A14" s="95">
        <v>11</v>
      </c>
      <c r="B14" s="82"/>
      <c r="C14" s="98">
        <f t="shared" si="0"/>
        <v>2.7</v>
      </c>
      <c r="D14" s="82"/>
      <c r="E14" s="76">
        <v>2.7</v>
      </c>
      <c r="F14" s="92"/>
      <c r="J14" s="76"/>
      <c r="K14" s="76"/>
      <c r="L14" s="76"/>
    </row>
    <row r="15" spans="1:12">
      <c r="A15" s="95">
        <v>12</v>
      </c>
      <c r="B15" s="82"/>
      <c r="C15" s="98">
        <f t="shared" si="0"/>
        <v>3</v>
      </c>
      <c r="D15" s="82"/>
      <c r="E15" s="76">
        <v>3</v>
      </c>
      <c r="F15" s="92"/>
      <c r="J15" s="76"/>
      <c r="K15" s="76"/>
      <c r="L15" s="76"/>
    </row>
    <row r="16" spans="1:12">
      <c r="A16" s="95">
        <v>13</v>
      </c>
      <c r="B16" s="82"/>
      <c r="C16" s="98">
        <f t="shared" si="0"/>
        <v>3.3</v>
      </c>
      <c r="D16" s="82"/>
      <c r="E16" s="76">
        <v>3.3</v>
      </c>
      <c r="F16" s="92"/>
      <c r="J16" s="76"/>
      <c r="K16" s="76"/>
      <c r="L16" s="76"/>
    </row>
    <row r="17" spans="1:12">
      <c r="A17" s="95">
        <v>14</v>
      </c>
      <c r="B17" s="82"/>
      <c r="C17" s="98">
        <f t="shared" si="0"/>
        <v>3.6</v>
      </c>
      <c r="D17" s="82"/>
      <c r="E17" s="76">
        <v>3.6</v>
      </c>
      <c r="F17" s="92"/>
      <c r="J17" s="76"/>
      <c r="K17" s="76"/>
      <c r="L17" s="76"/>
    </row>
    <row r="18" spans="1:12">
      <c r="A18" s="95">
        <v>15</v>
      </c>
      <c r="B18" s="82"/>
      <c r="C18" s="98">
        <f t="shared" si="0"/>
        <v>3.9</v>
      </c>
      <c r="D18" s="82"/>
      <c r="E18" s="76">
        <v>3.9</v>
      </c>
      <c r="F18" s="92"/>
      <c r="J18" s="76"/>
      <c r="K18" s="76"/>
      <c r="L18" s="76"/>
    </row>
    <row r="19" spans="1:12">
      <c r="A19" s="95">
        <v>16</v>
      </c>
      <c r="B19" s="82"/>
      <c r="C19" s="98">
        <f t="shared" si="0"/>
        <v>4.3</v>
      </c>
      <c r="D19" s="82"/>
      <c r="E19" s="76">
        <v>4.3</v>
      </c>
      <c r="F19" s="92"/>
      <c r="J19" s="76"/>
      <c r="K19" s="76"/>
      <c r="L19" s="76"/>
    </row>
    <row r="20" spans="1:12">
      <c r="A20" s="95">
        <v>17</v>
      </c>
      <c r="B20" s="82"/>
      <c r="C20" s="98">
        <f t="shared" si="0"/>
        <v>4.7</v>
      </c>
      <c r="D20" s="82"/>
      <c r="E20" s="76">
        <v>4.7</v>
      </c>
      <c r="F20" s="92"/>
      <c r="J20" s="76"/>
      <c r="K20" s="76"/>
      <c r="L20" s="76"/>
    </row>
    <row r="21" spans="1:12">
      <c r="A21" s="95">
        <v>18</v>
      </c>
      <c r="B21" s="82"/>
      <c r="C21" s="98">
        <f t="shared" si="0"/>
        <v>5.0999999999999996</v>
      </c>
      <c r="D21" s="82"/>
      <c r="E21" s="76">
        <v>5.0999999999999996</v>
      </c>
      <c r="F21" s="92"/>
      <c r="J21" s="76"/>
      <c r="K21" s="76"/>
      <c r="L21" s="76"/>
    </row>
    <row r="22" spans="1:12">
      <c r="A22" s="95">
        <v>19</v>
      </c>
      <c r="B22" s="82"/>
      <c r="C22" s="98">
        <f t="shared" si="0"/>
        <v>5.6</v>
      </c>
      <c r="D22" s="82"/>
      <c r="E22" s="76">
        <v>5.6</v>
      </c>
      <c r="F22" s="92"/>
      <c r="J22" s="76"/>
      <c r="K22" s="76"/>
      <c r="L22" s="76"/>
    </row>
    <row r="23" spans="1:12">
      <c r="A23" s="95">
        <v>20</v>
      </c>
      <c r="B23" s="82"/>
      <c r="C23" s="98">
        <f t="shared" si="0"/>
        <v>6.2</v>
      </c>
      <c r="D23" s="82"/>
      <c r="E23" s="76">
        <v>6.2</v>
      </c>
      <c r="F23" s="92"/>
      <c r="J23" s="76"/>
      <c r="K23" s="76"/>
      <c r="L23" s="76"/>
    </row>
    <row r="24" spans="1:12">
      <c r="A24" s="95">
        <v>21</v>
      </c>
      <c r="B24" s="82"/>
      <c r="C24" s="98">
        <f t="shared" si="0"/>
        <v>6.8</v>
      </c>
      <c r="D24" s="82"/>
      <c r="E24" s="76">
        <v>6.8</v>
      </c>
      <c r="F24" s="92"/>
      <c r="J24" s="76"/>
      <c r="K24" s="76"/>
      <c r="L24" s="76"/>
    </row>
    <row r="25" spans="1:12">
      <c r="A25" s="95">
        <v>22</v>
      </c>
      <c r="B25" s="82"/>
      <c r="C25" s="98">
        <f t="shared" si="0"/>
        <v>7.5</v>
      </c>
      <c r="D25" s="82"/>
      <c r="E25" s="76">
        <v>7.5</v>
      </c>
      <c r="F25" s="92"/>
      <c r="J25" s="76"/>
      <c r="K25" s="76"/>
      <c r="L25" s="76"/>
    </row>
    <row r="26" spans="1:12">
      <c r="A26" s="95">
        <v>23</v>
      </c>
      <c r="B26" s="82"/>
      <c r="C26" s="98">
        <f t="shared" si="0"/>
        <v>8.1999999999999993</v>
      </c>
      <c r="D26" s="82"/>
      <c r="E26" s="76">
        <v>8.1999999999999993</v>
      </c>
      <c r="F26" s="92"/>
      <c r="J26" s="76"/>
      <c r="K26" s="76"/>
      <c r="L26" s="76"/>
    </row>
    <row r="27" spans="1:12">
      <c r="A27" s="96">
        <v>24</v>
      </c>
      <c r="B27" s="86"/>
      <c r="C27" s="99">
        <f t="shared" si="0"/>
        <v>9.1</v>
      </c>
      <c r="D27" s="86"/>
      <c r="E27" s="87">
        <v>9.1</v>
      </c>
      <c r="F27" s="93"/>
      <c r="J27" s="76"/>
      <c r="K27" s="76"/>
      <c r="L27" s="76"/>
    </row>
    <row r="28" spans="1:12" ht="15">
      <c r="A28" s="95">
        <v>1</v>
      </c>
      <c r="B28" s="82"/>
      <c r="C28" s="89">
        <f>E28*$F$28</f>
        <v>10</v>
      </c>
      <c r="D28" s="82"/>
      <c r="E28" s="76">
        <v>1</v>
      </c>
      <c r="F28" s="101">
        <v>10</v>
      </c>
      <c r="J28" s="77"/>
      <c r="K28" s="77"/>
      <c r="L28" s="77"/>
    </row>
    <row r="29" spans="1:12">
      <c r="A29" s="95">
        <v>2</v>
      </c>
      <c r="B29" s="82"/>
      <c r="C29" s="89">
        <f t="shared" ref="C29:C51" si="1">E29*$F$28</f>
        <v>11</v>
      </c>
      <c r="D29" s="82"/>
      <c r="E29" s="76">
        <v>1.1000000000000001</v>
      </c>
      <c r="F29" s="92"/>
    </row>
    <row r="30" spans="1:12">
      <c r="A30" s="95">
        <v>3</v>
      </c>
      <c r="B30" s="82"/>
      <c r="C30" s="89">
        <f t="shared" si="1"/>
        <v>12</v>
      </c>
      <c r="D30" s="82"/>
      <c r="E30" s="76">
        <v>1.2</v>
      </c>
      <c r="F30" s="92"/>
    </row>
    <row r="31" spans="1:12">
      <c r="A31" s="95">
        <v>4</v>
      </c>
      <c r="B31" s="82"/>
      <c r="C31" s="89">
        <f t="shared" si="1"/>
        <v>13</v>
      </c>
      <c r="D31" s="82"/>
      <c r="E31" s="76">
        <v>1.3</v>
      </c>
      <c r="F31" s="92"/>
    </row>
    <row r="32" spans="1:12">
      <c r="A32" s="95">
        <v>5</v>
      </c>
      <c r="B32" s="82"/>
      <c r="C32" s="89">
        <f t="shared" si="1"/>
        <v>15</v>
      </c>
      <c r="D32" s="82"/>
      <c r="E32" s="76">
        <v>1.5</v>
      </c>
      <c r="F32" s="92"/>
    </row>
    <row r="33" spans="1:7">
      <c r="A33" s="95">
        <v>6</v>
      </c>
      <c r="B33" s="82"/>
      <c r="C33" s="89">
        <f t="shared" si="1"/>
        <v>16</v>
      </c>
      <c r="D33" s="82"/>
      <c r="E33" s="76">
        <v>1.6</v>
      </c>
      <c r="F33" s="92"/>
    </row>
    <row r="34" spans="1:7">
      <c r="A34" s="95">
        <v>7</v>
      </c>
      <c r="B34" s="82"/>
      <c r="C34" s="89">
        <f t="shared" si="1"/>
        <v>18</v>
      </c>
      <c r="D34" s="82"/>
      <c r="E34" s="76">
        <v>1.8</v>
      </c>
      <c r="F34" s="92"/>
    </row>
    <row r="35" spans="1:7">
      <c r="A35" s="95">
        <v>8</v>
      </c>
      <c r="B35" s="82"/>
      <c r="C35" s="89">
        <f t="shared" si="1"/>
        <v>20</v>
      </c>
      <c r="D35" s="82"/>
      <c r="E35" s="76">
        <v>2</v>
      </c>
      <c r="F35" s="92"/>
    </row>
    <row r="36" spans="1:7">
      <c r="A36" s="95">
        <v>9</v>
      </c>
      <c r="B36" s="82"/>
      <c r="C36" s="89">
        <f t="shared" si="1"/>
        <v>22</v>
      </c>
      <c r="D36" s="82"/>
      <c r="E36" s="76">
        <v>2.2000000000000002</v>
      </c>
      <c r="F36" s="92"/>
    </row>
    <row r="37" spans="1:7">
      <c r="A37" s="95">
        <v>10</v>
      </c>
      <c r="B37" s="82"/>
      <c r="C37" s="89">
        <f t="shared" si="1"/>
        <v>24</v>
      </c>
      <c r="D37" s="82"/>
      <c r="E37" s="76">
        <v>2.4</v>
      </c>
      <c r="F37" s="92"/>
    </row>
    <row r="38" spans="1:7">
      <c r="A38" s="95">
        <v>11</v>
      </c>
      <c r="B38" s="82"/>
      <c r="C38" s="89">
        <f t="shared" si="1"/>
        <v>27</v>
      </c>
      <c r="D38" s="82"/>
      <c r="E38" s="76">
        <v>2.7</v>
      </c>
      <c r="F38" s="92"/>
    </row>
    <row r="39" spans="1:7">
      <c r="A39" s="95">
        <v>12</v>
      </c>
      <c r="B39" s="82"/>
      <c r="C39" s="89">
        <f t="shared" si="1"/>
        <v>30</v>
      </c>
      <c r="D39" s="82"/>
      <c r="E39" s="76">
        <v>3</v>
      </c>
      <c r="F39" s="92"/>
    </row>
    <row r="40" spans="1:7">
      <c r="A40" s="95">
        <v>13</v>
      </c>
      <c r="B40" s="82"/>
      <c r="C40" s="89">
        <f t="shared" si="1"/>
        <v>33</v>
      </c>
      <c r="D40" s="82"/>
      <c r="E40" s="76">
        <v>3.3</v>
      </c>
      <c r="F40" s="92"/>
    </row>
    <row r="41" spans="1:7">
      <c r="A41" s="95">
        <v>14</v>
      </c>
      <c r="B41" s="82"/>
      <c r="C41" s="89">
        <f t="shared" si="1"/>
        <v>36</v>
      </c>
      <c r="D41" s="82"/>
      <c r="E41" s="76">
        <v>3.6</v>
      </c>
      <c r="F41" s="92"/>
    </row>
    <row r="42" spans="1:7">
      <c r="A42" s="95">
        <v>15</v>
      </c>
      <c r="B42" s="82"/>
      <c r="C42" s="89">
        <f t="shared" si="1"/>
        <v>39</v>
      </c>
      <c r="D42" s="82"/>
      <c r="E42" s="76">
        <v>3.9</v>
      </c>
      <c r="F42" s="92"/>
    </row>
    <row r="43" spans="1:7">
      <c r="A43" s="95">
        <v>16</v>
      </c>
      <c r="B43" s="82"/>
      <c r="C43" s="89">
        <f t="shared" si="1"/>
        <v>43</v>
      </c>
      <c r="D43" s="82"/>
      <c r="E43" s="76">
        <v>4.3</v>
      </c>
      <c r="F43" s="92"/>
    </row>
    <row r="44" spans="1:7">
      <c r="A44" s="95">
        <v>17</v>
      </c>
      <c r="B44" s="82"/>
      <c r="C44" s="89">
        <f t="shared" si="1"/>
        <v>47</v>
      </c>
      <c r="D44" s="82"/>
      <c r="E44" s="76">
        <v>4.7</v>
      </c>
      <c r="F44" s="92"/>
    </row>
    <row r="45" spans="1:7">
      <c r="A45" s="95">
        <v>18</v>
      </c>
      <c r="B45" s="82"/>
      <c r="C45" s="89">
        <f t="shared" si="1"/>
        <v>51</v>
      </c>
      <c r="D45" s="82"/>
      <c r="E45" s="76">
        <v>5.0999999999999996</v>
      </c>
      <c r="F45" s="92"/>
    </row>
    <row r="46" spans="1:7">
      <c r="A46" s="95">
        <v>19</v>
      </c>
      <c r="B46" s="82"/>
      <c r="C46" s="89">
        <f t="shared" si="1"/>
        <v>56</v>
      </c>
      <c r="D46" s="82"/>
      <c r="E46" s="76">
        <v>5.6</v>
      </c>
      <c r="F46" s="92"/>
    </row>
    <row r="47" spans="1:7">
      <c r="A47" s="95">
        <v>20</v>
      </c>
      <c r="B47" s="82"/>
      <c r="C47" s="89">
        <f t="shared" si="1"/>
        <v>62</v>
      </c>
      <c r="D47" s="82"/>
      <c r="E47" s="76">
        <v>6.2</v>
      </c>
      <c r="F47" s="92"/>
    </row>
    <row r="48" spans="1:7">
      <c r="A48" s="95">
        <v>21</v>
      </c>
      <c r="B48" s="82"/>
      <c r="C48" s="89">
        <f t="shared" si="1"/>
        <v>68</v>
      </c>
      <c r="D48" s="82"/>
      <c r="E48" s="76">
        <v>6.8</v>
      </c>
      <c r="F48" s="92"/>
      <c r="G48" s="82"/>
    </row>
    <row r="49" spans="1:6">
      <c r="A49" s="95">
        <v>22</v>
      </c>
      <c r="B49" s="82"/>
      <c r="C49" s="89">
        <f t="shared" si="1"/>
        <v>75</v>
      </c>
      <c r="D49" s="82"/>
      <c r="E49" s="76">
        <v>7.5</v>
      </c>
      <c r="F49" s="92"/>
    </row>
    <row r="50" spans="1:6">
      <c r="A50" s="95">
        <v>23</v>
      </c>
      <c r="B50" s="82"/>
      <c r="C50" s="89">
        <f t="shared" si="1"/>
        <v>82</v>
      </c>
      <c r="D50" s="82"/>
      <c r="E50" s="76">
        <v>8.1999999999999993</v>
      </c>
      <c r="F50" s="92"/>
    </row>
    <row r="51" spans="1:6">
      <c r="A51" s="96">
        <v>24</v>
      </c>
      <c r="B51" s="86"/>
      <c r="C51" s="90">
        <f t="shared" si="1"/>
        <v>91</v>
      </c>
      <c r="D51" s="86"/>
      <c r="E51" s="87">
        <v>9.1</v>
      </c>
      <c r="F51" s="93"/>
    </row>
    <row r="52" spans="1:6">
      <c r="A52" s="94">
        <v>1</v>
      </c>
      <c r="B52" s="84"/>
      <c r="C52" s="88">
        <f>E52*$F$52</f>
        <v>100</v>
      </c>
      <c r="D52" s="84"/>
      <c r="E52" s="85">
        <v>1</v>
      </c>
      <c r="F52" s="100">
        <v>100</v>
      </c>
    </row>
    <row r="53" spans="1:6">
      <c r="A53" s="95">
        <v>2</v>
      </c>
      <c r="B53" s="82"/>
      <c r="C53" s="89">
        <f t="shared" ref="C53:C75" si="2">E53*$F$52</f>
        <v>110.00000000000001</v>
      </c>
      <c r="D53" s="82"/>
      <c r="E53" s="76">
        <v>1.1000000000000001</v>
      </c>
      <c r="F53" s="92"/>
    </row>
    <row r="54" spans="1:6">
      <c r="A54" s="95">
        <v>3</v>
      </c>
      <c r="B54" s="82"/>
      <c r="C54" s="89">
        <f t="shared" si="2"/>
        <v>120</v>
      </c>
      <c r="D54" s="82"/>
      <c r="E54" s="76">
        <v>1.2</v>
      </c>
      <c r="F54" s="92"/>
    </row>
    <row r="55" spans="1:6">
      <c r="A55" s="95">
        <v>4</v>
      </c>
      <c r="B55" s="82"/>
      <c r="C55" s="89">
        <f t="shared" si="2"/>
        <v>130</v>
      </c>
      <c r="D55" s="82"/>
      <c r="E55" s="76">
        <v>1.3</v>
      </c>
      <c r="F55" s="92"/>
    </row>
    <row r="56" spans="1:6">
      <c r="A56" s="95">
        <v>5</v>
      </c>
      <c r="B56" s="82"/>
      <c r="C56" s="89">
        <f t="shared" si="2"/>
        <v>150</v>
      </c>
      <c r="D56" s="82"/>
      <c r="E56" s="76">
        <v>1.5</v>
      </c>
      <c r="F56" s="92"/>
    </row>
    <row r="57" spans="1:6">
      <c r="A57" s="95">
        <v>6</v>
      </c>
      <c r="B57" s="82"/>
      <c r="C57" s="89">
        <f t="shared" si="2"/>
        <v>160</v>
      </c>
      <c r="D57" s="82"/>
      <c r="E57" s="76">
        <v>1.6</v>
      </c>
      <c r="F57" s="92"/>
    </row>
    <row r="58" spans="1:6">
      <c r="A58" s="95">
        <v>7</v>
      </c>
      <c r="B58" s="82"/>
      <c r="C58" s="89">
        <f t="shared" si="2"/>
        <v>180</v>
      </c>
      <c r="D58" s="82"/>
      <c r="E58" s="76">
        <v>1.8</v>
      </c>
      <c r="F58" s="92"/>
    </row>
    <row r="59" spans="1:6">
      <c r="A59" s="95">
        <v>8</v>
      </c>
      <c r="B59" s="82"/>
      <c r="C59" s="89">
        <f t="shared" si="2"/>
        <v>200</v>
      </c>
      <c r="D59" s="82"/>
      <c r="E59" s="76">
        <v>2</v>
      </c>
      <c r="F59" s="92"/>
    </row>
    <row r="60" spans="1:6">
      <c r="A60" s="95">
        <v>9</v>
      </c>
      <c r="B60" s="82"/>
      <c r="C60" s="89">
        <f t="shared" si="2"/>
        <v>220.00000000000003</v>
      </c>
      <c r="D60" s="82"/>
      <c r="E60" s="76">
        <v>2.2000000000000002</v>
      </c>
      <c r="F60" s="92"/>
    </row>
    <row r="61" spans="1:6">
      <c r="A61" s="95">
        <v>10</v>
      </c>
      <c r="B61" s="82"/>
      <c r="C61" s="89">
        <f t="shared" si="2"/>
        <v>240</v>
      </c>
      <c r="D61" s="82"/>
      <c r="E61" s="76">
        <v>2.4</v>
      </c>
      <c r="F61" s="92"/>
    </row>
    <row r="62" spans="1:6">
      <c r="A62" s="95">
        <v>11</v>
      </c>
      <c r="B62" s="82"/>
      <c r="C62" s="89">
        <f t="shared" si="2"/>
        <v>270</v>
      </c>
      <c r="D62" s="82"/>
      <c r="E62" s="76">
        <v>2.7</v>
      </c>
      <c r="F62" s="92"/>
    </row>
    <row r="63" spans="1:6">
      <c r="A63" s="95">
        <v>12</v>
      </c>
      <c r="B63" s="82"/>
      <c r="C63" s="89">
        <f t="shared" si="2"/>
        <v>300</v>
      </c>
      <c r="D63" s="82"/>
      <c r="E63" s="76">
        <v>3</v>
      </c>
      <c r="F63" s="92"/>
    </row>
    <row r="64" spans="1:6">
      <c r="A64" s="95">
        <v>13</v>
      </c>
      <c r="B64" s="82"/>
      <c r="C64" s="89">
        <f t="shared" si="2"/>
        <v>330</v>
      </c>
      <c r="D64" s="82"/>
      <c r="E64" s="76">
        <v>3.3</v>
      </c>
      <c r="F64" s="92"/>
    </row>
    <row r="65" spans="1:6">
      <c r="A65" s="95">
        <v>14</v>
      </c>
      <c r="B65" s="82"/>
      <c r="C65" s="89">
        <f t="shared" si="2"/>
        <v>360</v>
      </c>
      <c r="D65" s="82"/>
      <c r="E65" s="76">
        <v>3.6</v>
      </c>
      <c r="F65" s="92"/>
    </row>
    <row r="66" spans="1:6">
      <c r="A66" s="95">
        <v>15</v>
      </c>
      <c r="B66" s="82"/>
      <c r="C66" s="89">
        <f t="shared" si="2"/>
        <v>390</v>
      </c>
      <c r="D66" s="82"/>
      <c r="E66" s="76">
        <v>3.9</v>
      </c>
      <c r="F66" s="92"/>
    </row>
    <row r="67" spans="1:6">
      <c r="A67" s="95">
        <v>16</v>
      </c>
      <c r="B67" s="82"/>
      <c r="C67" s="89">
        <f t="shared" si="2"/>
        <v>430</v>
      </c>
      <c r="D67" s="82"/>
      <c r="E67" s="76">
        <v>4.3</v>
      </c>
      <c r="F67" s="92"/>
    </row>
    <row r="68" spans="1:6">
      <c r="A68" s="95">
        <v>17</v>
      </c>
      <c r="B68" s="82"/>
      <c r="C68" s="89">
        <f t="shared" si="2"/>
        <v>470</v>
      </c>
      <c r="D68" s="82"/>
      <c r="E68" s="76">
        <v>4.7</v>
      </c>
      <c r="F68" s="92"/>
    </row>
    <row r="69" spans="1:6">
      <c r="A69" s="95">
        <v>18</v>
      </c>
      <c r="B69" s="82"/>
      <c r="C69" s="89">
        <f t="shared" si="2"/>
        <v>509.99999999999994</v>
      </c>
      <c r="D69" s="82"/>
      <c r="E69" s="76">
        <v>5.0999999999999996</v>
      </c>
      <c r="F69" s="92"/>
    </row>
    <row r="70" spans="1:6">
      <c r="A70" s="95">
        <v>19</v>
      </c>
      <c r="B70" s="82"/>
      <c r="C70" s="89">
        <f t="shared" si="2"/>
        <v>560</v>
      </c>
      <c r="D70" s="82"/>
      <c r="E70" s="76">
        <v>5.6</v>
      </c>
      <c r="F70" s="92"/>
    </row>
    <row r="71" spans="1:6">
      <c r="A71" s="95">
        <v>20</v>
      </c>
      <c r="B71" s="82"/>
      <c r="C71" s="89">
        <f t="shared" si="2"/>
        <v>620</v>
      </c>
      <c r="D71" s="82"/>
      <c r="E71" s="76">
        <v>6.2</v>
      </c>
      <c r="F71" s="92"/>
    </row>
    <row r="72" spans="1:6">
      <c r="A72" s="95">
        <v>21</v>
      </c>
      <c r="B72" s="82"/>
      <c r="C72" s="89">
        <f t="shared" si="2"/>
        <v>680</v>
      </c>
      <c r="D72" s="82"/>
      <c r="E72" s="76">
        <v>6.8</v>
      </c>
      <c r="F72" s="92"/>
    </row>
    <row r="73" spans="1:6">
      <c r="A73" s="95">
        <v>22</v>
      </c>
      <c r="B73" s="82"/>
      <c r="C73" s="89">
        <f t="shared" si="2"/>
        <v>750</v>
      </c>
      <c r="D73" s="82"/>
      <c r="E73" s="76">
        <v>7.5</v>
      </c>
      <c r="F73" s="92"/>
    </row>
    <row r="74" spans="1:6">
      <c r="A74" s="95">
        <v>23</v>
      </c>
      <c r="B74" s="82"/>
      <c r="C74" s="89">
        <f t="shared" si="2"/>
        <v>819.99999999999989</v>
      </c>
      <c r="D74" s="82"/>
      <c r="E74" s="76">
        <v>8.1999999999999993</v>
      </c>
      <c r="F74" s="92"/>
    </row>
    <row r="75" spans="1:6">
      <c r="A75" s="95">
        <v>24</v>
      </c>
      <c r="B75" s="82"/>
      <c r="C75" s="89">
        <f t="shared" si="2"/>
        <v>910</v>
      </c>
      <c r="D75" s="82"/>
      <c r="E75" s="76">
        <v>9.1</v>
      </c>
      <c r="F75" s="92"/>
    </row>
    <row r="76" spans="1:6">
      <c r="A76" s="94">
        <v>1</v>
      </c>
      <c r="B76" s="84"/>
      <c r="C76" s="88">
        <f>E76*$F$76</f>
        <v>1000</v>
      </c>
      <c r="D76" s="84"/>
      <c r="E76" s="85">
        <v>1</v>
      </c>
      <c r="F76" s="100">
        <v>1000</v>
      </c>
    </row>
    <row r="77" spans="1:6">
      <c r="A77" s="95">
        <v>2</v>
      </c>
      <c r="B77" s="82"/>
      <c r="C77" s="89">
        <f t="shared" ref="C77:C99" si="3">E77*$F$76</f>
        <v>1100</v>
      </c>
      <c r="D77" s="82"/>
      <c r="E77" s="76">
        <v>1.1000000000000001</v>
      </c>
      <c r="F77" s="92"/>
    </row>
    <row r="78" spans="1:6">
      <c r="A78" s="95">
        <v>3</v>
      </c>
      <c r="B78" s="82"/>
      <c r="C78" s="89">
        <f t="shared" si="3"/>
        <v>1200</v>
      </c>
      <c r="D78" s="82"/>
      <c r="E78" s="76">
        <v>1.2</v>
      </c>
      <c r="F78" s="92"/>
    </row>
    <row r="79" spans="1:6">
      <c r="A79" s="95">
        <v>4</v>
      </c>
      <c r="B79" s="82"/>
      <c r="C79" s="89">
        <f t="shared" si="3"/>
        <v>1300</v>
      </c>
      <c r="D79" s="82"/>
      <c r="E79" s="76">
        <v>1.3</v>
      </c>
      <c r="F79" s="92"/>
    </row>
    <row r="80" spans="1:6">
      <c r="A80" s="95">
        <v>5</v>
      </c>
      <c r="B80" s="82"/>
      <c r="C80" s="89">
        <f t="shared" si="3"/>
        <v>1500</v>
      </c>
      <c r="D80" s="82"/>
      <c r="E80" s="76">
        <v>1.5</v>
      </c>
      <c r="F80" s="92"/>
    </row>
    <row r="81" spans="1:6">
      <c r="A81" s="95">
        <v>6</v>
      </c>
      <c r="B81" s="82"/>
      <c r="C81" s="89">
        <f t="shared" si="3"/>
        <v>1600</v>
      </c>
      <c r="D81" s="82"/>
      <c r="E81" s="76">
        <v>1.6</v>
      </c>
      <c r="F81" s="92"/>
    </row>
    <row r="82" spans="1:6">
      <c r="A82" s="95">
        <v>7</v>
      </c>
      <c r="B82" s="82"/>
      <c r="C82" s="89">
        <f t="shared" si="3"/>
        <v>1800</v>
      </c>
      <c r="D82" s="82"/>
      <c r="E82" s="76">
        <v>1.8</v>
      </c>
      <c r="F82" s="92"/>
    </row>
    <row r="83" spans="1:6">
      <c r="A83" s="95">
        <v>8</v>
      </c>
      <c r="B83" s="82"/>
      <c r="C83" s="89">
        <f t="shared" si="3"/>
        <v>2000</v>
      </c>
      <c r="D83" s="82"/>
      <c r="E83" s="76">
        <v>2</v>
      </c>
      <c r="F83" s="92"/>
    </row>
    <row r="84" spans="1:6">
      <c r="A84" s="95">
        <v>9</v>
      </c>
      <c r="B84" s="82"/>
      <c r="C84" s="89">
        <f t="shared" si="3"/>
        <v>2200</v>
      </c>
      <c r="D84" s="82"/>
      <c r="E84" s="76">
        <v>2.2000000000000002</v>
      </c>
      <c r="F84" s="92"/>
    </row>
    <row r="85" spans="1:6">
      <c r="A85" s="95">
        <v>10</v>
      </c>
      <c r="B85" s="82"/>
      <c r="C85" s="89">
        <f t="shared" si="3"/>
        <v>2400</v>
      </c>
      <c r="D85" s="82"/>
      <c r="E85" s="76">
        <v>2.4</v>
      </c>
      <c r="F85" s="92"/>
    </row>
    <row r="86" spans="1:6">
      <c r="A86" s="95">
        <v>11</v>
      </c>
      <c r="B86" s="82"/>
      <c r="C86" s="89">
        <f t="shared" si="3"/>
        <v>2700</v>
      </c>
      <c r="D86" s="82"/>
      <c r="E86" s="76">
        <v>2.7</v>
      </c>
      <c r="F86" s="92"/>
    </row>
    <row r="87" spans="1:6">
      <c r="A87" s="95">
        <v>12</v>
      </c>
      <c r="B87" s="82"/>
      <c r="C87" s="89">
        <f t="shared" si="3"/>
        <v>3000</v>
      </c>
      <c r="D87" s="82"/>
      <c r="E87" s="76">
        <v>3</v>
      </c>
      <c r="F87" s="92"/>
    </row>
    <row r="88" spans="1:6">
      <c r="A88" s="95">
        <v>13</v>
      </c>
      <c r="B88" s="82"/>
      <c r="C88" s="89">
        <f t="shared" si="3"/>
        <v>3300</v>
      </c>
      <c r="D88" s="82"/>
      <c r="E88" s="76">
        <v>3.3</v>
      </c>
      <c r="F88" s="92"/>
    </row>
    <row r="89" spans="1:6">
      <c r="A89" s="95">
        <v>14</v>
      </c>
      <c r="B89" s="82"/>
      <c r="C89" s="89">
        <f t="shared" si="3"/>
        <v>3600</v>
      </c>
      <c r="D89" s="82"/>
      <c r="E89" s="76">
        <v>3.6</v>
      </c>
      <c r="F89" s="92"/>
    </row>
    <row r="90" spans="1:6">
      <c r="A90" s="95">
        <v>15</v>
      </c>
      <c r="B90" s="82"/>
      <c r="C90" s="89">
        <f t="shared" si="3"/>
        <v>3900</v>
      </c>
      <c r="D90" s="82"/>
      <c r="E90" s="76">
        <v>3.9</v>
      </c>
      <c r="F90" s="92"/>
    </row>
    <row r="91" spans="1:6">
      <c r="A91" s="95">
        <v>16</v>
      </c>
      <c r="B91" s="82"/>
      <c r="C91" s="89">
        <f t="shared" si="3"/>
        <v>4300</v>
      </c>
      <c r="D91" s="82"/>
      <c r="E91" s="76">
        <v>4.3</v>
      </c>
      <c r="F91" s="92"/>
    </row>
    <row r="92" spans="1:6">
      <c r="A92" s="95">
        <v>17</v>
      </c>
      <c r="B92" s="82"/>
      <c r="C92" s="89">
        <f t="shared" si="3"/>
        <v>4700</v>
      </c>
      <c r="D92" s="82"/>
      <c r="E92" s="76">
        <v>4.7</v>
      </c>
      <c r="F92" s="92"/>
    </row>
    <row r="93" spans="1:6">
      <c r="A93" s="95">
        <v>18</v>
      </c>
      <c r="B93" s="82"/>
      <c r="C93" s="89">
        <f t="shared" si="3"/>
        <v>5100</v>
      </c>
      <c r="D93" s="82"/>
      <c r="E93" s="76">
        <v>5.0999999999999996</v>
      </c>
      <c r="F93" s="92"/>
    </row>
    <row r="94" spans="1:6">
      <c r="A94" s="95">
        <v>19</v>
      </c>
      <c r="B94" s="82"/>
      <c r="C94" s="89">
        <f t="shared" si="3"/>
        <v>5600</v>
      </c>
      <c r="D94" s="82"/>
      <c r="E94" s="76">
        <v>5.6</v>
      </c>
      <c r="F94" s="92"/>
    </row>
    <row r="95" spans="1:6">
      <c r="A95" s="95">
        <v>20</v>
      </c>
      <c r="B95" s="82"/>
      <c r="C95" s="89">
        <f t="shared" si="3"/>
        <v>6200</v>
      </c>
      <c r="D95" s="82"/>
      <c r="E95" s="76">
        <v>6.2</v>
      </c>
      <c r="F95" s="92"/>
    </row>
    <row r="96" spans="1:6">
      <c r="A96" s="95">
        <v>21</v>
      </c>
      <c r="B96" s="82"/>
      <c r="C96" s="89">
        <f t="shared" si="3"/>
        <v>6800</v>
      </c>
      <c r="D96" s="82"/>
      <c r="E96" s="76">
        <v>6.8</v>
      </c>
      <c r="F96" s="92"/>
    </row>
    <row r="97" spans="1:6">
      <c r="A97" s="95">
        <v>22</v>
      </c>
      <c r="B97" s="82"/>
      <c r="C97" s="89">
        <f t="shared" si="3"/>
        <v>7500</v>
      </c>
      <c r="D97" s="82"/>
      <c r="E97" s="76">
        <v>7.5</v>
      </c>
      <c r="F97" s="92"/>
    </row>
    <row r="98" spans="1:6">
      <c r="A98" s="95">
        <v>23</v>
      </c>
      <c r="B98" s="82"/>
      <c r="C98" s="89">
        <f t="shared" si="3"/>
        <v>8200</v>
      </c>
      <c r="D98" s="82"/>
      <c r="E98" s="76">
        <v>8.1999999999999993</v>
      </c>
      <c r="F98" s="92"/>
    </row>
    <row r="99" spans="1:6">
      <c r="A99" s="95">
        <v>24</v>
      </c>
      <c r="B99" s="82"/>
      <c r="C99" s="89">
        <f t="shared" si="3"/>
        <v>9100</v>
      </c>
      <c r="D99" s="82"/>
      <c r="E99" s="76">
        <v>9.1</v>
      </c>
      <c r="F99" s="92"/>
    </row>
    <row r="100" spans="1:6">
      <c r="A100" s="94">
        <v>1</v>
      </c>
      <c r="B100" s="84"/>
      <c r="C100" s="88">
        <f>E100*$F$100</f>
        <v>10000</v>
      </c>
      <c r="D100" s="84"/>
      <c r="E100" s="85">
        <v>1</v>
      </c>
      <c r="F100" s="100">
        <v>10000</v>
      </c>
    </row>
    <row r="101" spans="1:6">
      <c r="A101" s="95">
        <v>2</v>
      </c>
      <c r="B101" s="82"/>
      <c r="C101" s="89">
        <f t="shared" ref="C101:C123" si="4">E101*$F$100</f>
        <v>11000</v>
      </c>
      <c r="D101" s="82"/>
      <c r="E101" s="76">
        <v>1.1000000000000001</v>
      </c>
      <c r="F101" s="92"/>
    </row>
    <row r="102" spans="1:6">
      <c r="A102" s="95">
        <v>3</v>
      </c>
      <c r="B102" s="82"/>
      <c r="C102" s="89">
        <f t="shared" si="4"/>
        <v>12000</v>
      </c>
      <c r="D102" s="82"/>
      <c r="E102" s="76">
        <v>1.2</v>
      </c>
      <c r="F102" s="92"/>
    </row>
    <row r="103" spans="1:6">
      <c r="A103" s="95">
        <v>4</v>
      </c>
      <c r="B103" s="82"/>
      <c r="C103" s="89">
        <f t="shared" si="4"/>
        <v>13000</v>
      </c>
      <c r="D103" s="82"/>
      <c r="E103" s="76">
        <v>1.3</v>
      </c>
      <c r="F103" s="92"/>
    </row>
    <row r="104" spans="1:6">
      <c r="A104" s="95">
        <v>5</v>
      </c>
      <c r="B104" s="82"/>
      <c r="C104" s="89">
        <f t="shared" si="4"/>
        <v>15000</v>
      </c>
      <c r="D104" s="82"/>
      <c r="E104" s="76">
        <v>1.5</v>
      </c>
      <c r="F104" s="92"/>
    </row>
    <row r="105" spans="1:6">
      <c r="A105" s="95">
        <v>6</v>
      </c>
      <c r="B105" s="82"/>
      <c r="C105" s="89">
        <f t="shared" si="4"/>
        <v>16000</v>
      </c>
      <c r="D105" s="82"/>
      <c r="E105" s="76">
        <v>1.6</v>
      </c>
      <c r="F105" s="92"/>
    </row>
    <row r="106" spans="1:6">
      <c r="A106" s="95">
        <v>7</v>
      </c>
      <c r="B106" s="82"/>
      <c r="C106" s="89">
        <f t="shared" si="4"/>
        <v>18000</v>
      </c>
      <c r="D106" s="82"/>
      <c r="E106" s="76">
        <v>1.8</v>
      </c>
      <c r="F106" s="92"/>
    </row>
    <row r="107" spans="1:6">
      <c r="A107" s="95">
        <v>8</v>
      </c>
      <c r="B107" s="82"/>
      <c r="C107" s="89">
        <f t="shared" si="4"/>
        <v>20000</v>
      </c>
      <c r="D107" s="82"/>
      <c r="E107" s="76">
        <v>2</v>
      </c>
      <c r="F107" s="92"/>
    </row>
    <row r="108" spans="1:6">
      <c r="A108" s="95">
        <v>9</v>
      </c>
      <c r="B108" s="82"/>
      <c r="C108" s="89">
        <f t="shared" si="4"/>
        <v>22000</v>
      </c>
      <c r="D108" s="82"/>
      <c r="E108" s="76">
        <v>2.2000000000000002</v>
      </c>
      <c r="F108" s="92"/>
    </row>
    <row r="109" spans="1:6">
      <c r="A109" s="95">
        <v>10</v>
      </c>
      <c r="B109" s="82"/>
      <c r="C109" s="89">
        <f t="shared" si="4"/>
        <v>24000</v>
      </c>
      <c r="D109" s="82"/>
      <c r="E109" s="76">
        <v>2.4</v>
      </c>
      <c r="F109" s="92"/>
    </row>
    <row r="110" spans="1:6">
      <c r="A110" s="95">
        <v>11</v>
      </c>
      <c r="B110" s="82"/>
      <c r="C110" s="89">
        <f t="shared" si="4"/>
        <v>27000</v>
      </c>
      <c r="D110" s="82"/>
      <c r="E110" s="76">
        <v>2.7</v>
      </c>
      <c r="F110" s="92"/>
    </row>
    <row r="111" spans="1:6">
      <c r="A111" s="95">
        <v>12</v>
      </c>
      <c r="B111" s="82"/>
      <c r="C111" s="89">
        <f t="shared" si="4"/>
        <v>30000</v>
      </c>
      <c r="D111" s="82"/>
      <c r="E111" s="76">
        <v>3</v>
      </c>
      <c r="F111" s="92"/>
    </row>
    <row r="112" spans="1:6">
      <c r="A112" s="95">
        <v>13</v>
      </c>
      <c r="B112" s="82"/>
      <c r="C112" s="89">
        <f t="shared" si="4"/>
        <v>33000</v>
      </c>
      <c r="D112" s="82"/>
      <c r="E112" s="76">
        <v>3.3</v>
      </c>
      <c r="F112" s="92"/>
    </row>
    <row r="113" spans="1:6">
      <c r="A113" s="95">
        <v>14</v>
      </c>
      <c r="B113" s="82"/>
      <c r="C113" s="89">
        <f t="shared" si="4"/>
        <v>36000</v>
      </c>
      <c r="D113" s="82"/>
      <c r="E113" s="76">
        <v>3.6</v>
      </c>
      <c r="F113" s="92"/>
    </row>
    <row r="114" spans="1:6">
      <c r="A114" s="95">
        <v>15</v>
      </c>
      <c r="B114" s="82"/>
      <c r="C114" s="89">
        <f t="shared" si="4"/>
        <v>39000</v>
      </c>
      <c r="D114" s="82"/>
      <c r="E114" s="76">
        <v>3.9</v>
      </c>
      <c r="F114" s="92"/>
    </row>
    <row r="115" spans="1:6">
      <c r="A115" s="95">
        <v>16</v>
      </c>
      <c r="B115" s="82"/>
      <c r="C115" s="89">
        <f t="shared" si="4"/>
        <v>43000</v>
      </c>
      <c r="D115" s="82"/>
      <c r="E115" s="76">
        <v>4.3</v>
      </c>
      <c r="F115" s="92"/>
    </row>
    <row r="116" spans="1:6">
      <c r="A116" s="95">
        <v>17</v>
      </c>
      <c r="B116" s="82"/>
      <c r="C116" s="89">
        <f t="shared" si="4"/>
        <v>47000</v>
      </c>
      <c r="D116" s="82"/>
      <c r="E116" s="76">
        <v>4.7</v>
      </c>
      <c r="F116" s="92"/>
    </row>
    <row r="117" spans="1:6">
      <c r="A117" s="95">
        <v>18</v>
      </c>
      <c r="B117" s="82"/>
      <c r="C117" s="89">
        <f t="shared" si="4"/>
        <v>51000</v>
      </c>
      <c r="D117" s="82"/>
      <c r="E117" s="76">
        <v>5.0999999999999996</v>
      </c>
      <c r="F117" s="92"/>
    </row>
    <row r="118" spans="1:6">
      <c r="A118" s="95">
        <v>19</v>
      </c>
      <c r="B118" s="82"/>
      <c r="C118" s="89">
        <f t="shared" si="4"/>
        <v>56000</v>
      </c>
      <c r="D118" s="82"/>
      <c r="E118" s="76">
        <v>5.6</v>
      </c>
      <c r="F118" s="92"/>
    </row>
    <row r="119" spans="1:6">
      <c r="A119" s="95">
        <v>20</v>
      </c>
      <c r="B119" s="82"/>
      <c r="C119" s="89">
        <f t="shared" si="4"/>
        <v>62000</v>
      </c>
      <c r="D119" s="82"/>
      <c r="E119" s="76">
        <v>6.2</v>
      </c>
      <c r="F119" s="92"/>
    </row>
    <row r="120" spans="1:6">
      <c r="A120" s="95">
        <v>21</v>
      </c>
      <c r="B120" s="82"/>
      <c r="C120" s="89">
        <f t="shared" si="4"/>
        <v>68000</v>
      </c>
      <c r="D120" s="82"/>
      <c r="E120" s="76">
        <v>6.8</v>
      </c>
      <c r="F120" s="92"/>
    </row>
    <row r="121" spans="1:6">
      <c r="A121" s="95">
        <v>22</v>
      </c>
      <c r="B121" s="82"/>
      <c r="C121" s="89">
        <f t="shared" si="4"/>
        <v>75000</v>
      </c>
      <c r="D121" s="82"/>
      <c r="E121" s="76">
        <v>7.5</v>
      </c>
      <c r="F121" s="92"/>
    </row>
    <row r="122" spans="1:6">
      <c r="A122" s="95">
        <v>23</v>
      </c>
      <c r="B122" s="82"/>
      <c r="C122" s="89">
        <f t="shared" si="4"/>
        <v>82000</v>
      </c>
      <c r="D122" s="82"/>
      <c r="E122" s="76">
        <v>8.1999999999999993</v>
      </c>
      <c r="F122" s="92"/>
    </row>
    <row r="123" spans="1:6">
      <c r="A123" s="95">
        <v>24</v>
      </c>
      <c r="B123" s="82"/>
      <c r="C123" s="89">
        <f t="shared" si="4"/>
        <v>91000</v>
      </c>
      <c r="D123" s="82"/>
      <c r="E123" s="76">
        <v>9.1</v>
      </c>
      <c r="F123" s="92"/>
    </row>
    <row r="124" spans="1:6">
      <c r="A124" s="94">
        <v>1</v>
      </c>
      <c r="B124" s="84"/>
      <c r="C124" s="88">
        <f>E124*$F$124</f>
        <v>100000</v>
      </c>
      <c r="D124" s="84"/>
      <c r="E124" s="85">
        <v>1</v>
      </c>
      <c r="F124" s="100">
        <v>100000</v>
      </c>
    </row>
    <row r="125" spans="1:6">
      <c r="A125" s="95">
        <v>2</v>
      </c>
      <c r="B125" s="82"/>
      <c r="C125" s="89">
        <f t="shared" ref="C125:C147" si="5">E125*$F$124</f>
        <v>110000.00000000001</v>
      </c>
      <c r="D125" s="82"/>
      <c r="E125" s="76">
        <v>1.1000000000000001</v>
      </c>
      <c r="F125" s="92"/>
    </row>
    <row r="126" spans="1:6">
      <c r="A126" s="95">
        <v>3</v>
      </c>
      <c r="B126" s="82"/>
      <c r="C126" s="89">
        <f t="shared" si="5"/>
        <v>120000</v>
      </c>
      <c r="D126" s="82"/>
      <c r="E126" s="76">
        <v>1.2</v>
      </c>
      <c r="F126" s="92"/>
    </row>
    <row r="127" spans="1:6">
      <c r="A127" s="95">
        <v>4</v>
      </c>
      <c r="B127" s="82"/>
      <c r="C127" s="89">
        <f t="shared" si="5"/>
        <v>130000</v>
      </c>
      <c r="D127" s="82"/>
      <c r="E127" s="76">
        <v>1.3</v>
      </c>
      <c r="F127" s="92"/>
    </row>
    <row r="128" spans="1:6">
      <c r="A128" s="95">
        <v>5</v>
      </c>
      <c r="B128" s="82"/>
      <c r="C128" s="89">
        <f t="shared" si="5"/>
        <v>150000</v>
      </c>
      <c r="D128" s="82"/>
      <c r="E128" s="76">
        <v>1.5</v>
      </c>
      <c r="F128" s="92"/>
    </row>
    <row r="129" spans="1:6">
      <c r="A129" s="95">
        <v>6</v>
      </c>
      <c r="B129" s="82"/>
      <c r="C129" s="89">
        <f t="shared" si="5"/>
        <v>160000</v>
      </c>
      <c r="D129" s="82"/>
      <c r="E129" s="76">
        <v>1.6</v>
      </c>
      <c r="F129" s="92"/>
    </row>
    <row r="130" spans="1:6">
      <c r="A130" s="95">
        <v>7</v>
      </c>
      <c r="B130" s="82"/>
      <c r="C130" s="89">
        <f t="shared" si="5"/>
        <v>180000</v>
      </c>
      <c r="D130" s="82"/>
      <c r="E130" s="76">
        <v>1.8</v>
      </c>
      <c r="F130" s="92"/>
    </row>
    <row r="131" spans="1:6">
      <c r="A131" s="95">
        <v>8</v>
      </c>
      <c r="B131" s="82"/>
      <c r="C131" s="89">
        <f t="shared" si="5"/>
        <v>200000</v>
      </c>
      <c r="D131" s="82"/>
      <c r="E131" s="76">
        <v>2</v>
      </c>
      <c r="F131" s="92"/>
    </row>
    <row r="132" spans="1:6">
      <c r="A132" s="95">
        <v>9</v>
      </c>
      <c r="B132" s="82"/>
      <c r="C132" s="89">
        <f t="shared" si="5"/>
        <v>220000.00000000003</v>
      </c>
      <c r="D132" s="82"/>
      <c r="E132" s="76">
        <v>2.2000000000000002</v>
      </c>
      <c r="F132" s="92"/>
    </row>
    <row r="133" spans="1:6">
      <c r="A133" s="95">
        <v>10</v>
      </c>
      <c r="B133" s="82"/>
      <c r="C133" s="89">
        <f t="shared" si="5"/>
        <v>240000</v>
      </c>
      <c r="D133" s="82"/>
      <c r="E133" s="76">
        <v>2.4</v>
      </c>
      <c r="F133" s="92"/>
    </row>
    <row r="134" spans="1:6">
      <c r="A134" s="95">
        <v>11</v>
      </c>
      <c r="B134" s="82"/>
      <c r="C134" s="89">
        <f t="shared" si="5"/>
        <v>270000</v>
      </c>
      <c r="D134" s="82"/>
      <c r="E134" s="76">
        <v>2.7</v>
      </c>
      <c r="F134" s="92"/>
    </row>
    <row r="135" spans="1:6">
      <c r="A135" s="95">
        <v>12</v>
      </c>
      <c r="B135" s="82"/>
      <c r="C135" s="89">
        <f t="shared" si="5"/>
        <v>300000</v>
      </c>
      <c r="D135" s="82"/>
      <c r="E135" s="76">
        <v>3</v>
      </c>
      <c r="F135" s="92"/>
    </row>
    <row r="136" spans="1:6">
      <c r="A136" s="95">
        <v>13</v>
      </c>
      <c r="B136" s="82"/>
      <c r="C136" s="89">
        <f t="shared" si="5"/>
        <v>330000</v>
      </c>
      <c r="D136" s="82"/>
      <c r="E136" s="76">
        <v>3.3</v>
      </c>
      <c r="F136" s="92"/>
    </row>
    <row r="137" spans="1:6">
      <c r="A137" s="95">
        <v>14</v>
      </c>
      <c r="B137" s="82"/>
      <c r="C137" s="89">
        <f t="shared" si="5"/>
        <v>360000</v>
      </c>
      <c r="D137" s="82"/>
      <c r="E137" s="76">
        <v>3.6</v>
      </c>
      <c r="F137" s="92"/>
    </row>
    <row r="138" spans="1:6">
      <c r="A138" s="95">
        <v>15</v>
      </c>
      <c r="B138" s="82"/>
      <c r="C138" s="89">
        <f t="shared" si="5"/>
        <v>390000</v>
      </c>
      <c r="D138" s="82"/>
      <c r="E138" s="76">
        <v>3.9</v>
      </c>
      <c r="F138" s="92"/>
    </row>
    <row r="139" spans="1:6">
      <c r="A139" s="95">
        <v>16</v>
      </c>
      <c r="B139" s="82"/>
      <c r="C139" s="89">
        <f t="shared" si="5"/>
        <v>430000</v>
      </c>
      <c r="D139" s="82"/>
      <c r="E139" s="76">
        <v>4.3</v>
      </c>
      <c r="F139" s="92"/>
    </row>
    <row r="140" spans="1:6">
      <c r="A140" s="95">
        <v>17</v>
      </c>
      <c r="B140" s="82"/>
      <c r="C140" s="89">
        <f t="shared" si="5"/>
        <v>470000</v>
      </c>
      <c r="D140" s="82"/>
      <c r="E140" s="76">
        <v>4.7</v>
      </c>
      <c r="F140" s="92"/>
    </row>
    <row r="141" spans="1:6">
      <c r="A141" s="95">
        <v>18</v>
      </c>
      <c r="B141" s="82"/>
      <c r="C141" s="89">
        <f t="shared" si="5"/>
        <v>509999.99999999994</v>
      </c>
      <c r="D141" s="82"/>
      <c r="E141" s="76">
        <v>5.0999999999999996</v>
      </c>
      <c r="F141" s="92"/>
    </row>
    <row r="142" spans="1:6">
      <c r="A142" s="95">
        <v>19</v>
      </c>
      <c r="B142" s="82"/>
      <c r="C142" s="89">
        <f t="shared" si="5"/>
        <v>560000</v>
      </c>
      <c r="D142" s="82"/>
      <c r="E142" s="76">
        <v>5.6</v>
      </c>
      <c r="F142" s="92"/>
    </row>
    <row r="143" spans="1:6">
      <c r="A143" s="95">
        <v>20</v>
      </c>
      <c r="B143" s="82"/>
      <c r="C143" s="89">
        <f t="shared" si="5"/>
        <v>620000</v>
      </c>
      <c r="D143" s="82"/>
      <c r="E143" s="76">
        <v>6.2</v>
      </c>
      <c r="F143" s="92"/>
    </row>
    <row r="144" spans="1:6">
      <c r="A144" s="95">
        <v>21</v>
      </c>
      <c r="B144" s="82"/>
      <c r="C144" s="89">
        <f t="shared" si="5"/>
        <v>680000</v>
      </c>
      <c r="D144" s="82"/>
      <c r="E144" s="76">
        <v>6.8</v>
      </c>
      <c r="F144" s="92"/>
    </row>
    <row r="145" spans="1:6">
      <c r="A145" s="95">
        <v>22</v>
      </c>
      <c r="B145" s="82"/>
      <c r="C145" s="89">
        <f t="shared" si="5"/>
        <v>750000</v>
      </c>
      <c r="D145" s="82"/>
      <c r="E145" s="76">
        <v>7.5</v>
      </c>
      <c r="F145" s="92"/>
    </row>
    <row r="146" spans="1:6">
      <c r="A146" s="95">
        <v>23</v>
      </c>
      <c r="B146" s="82"/>
      <c r="C146" s="89">
        <f t="shared" si="5"/>
        <v>819999.99999999988</v>
      </c>
      <c r="D146" s="82"/>
      <c r="E146" s="76">
        <v>8.1999999999999993</v>
      </c>
      <c r="F146" s="92"/>
    </row>
    <row r="147" spans="1:6">
      <c r="A147" s="95">
        <v>24</v>
      </c>
      <c r="B147" s="82"/>
      <c r="C147" s="89">
        <f t="shared" si="5"/>
        <v>910000</v>
      </c>
      <c r="D147" s="82"/>
      <c r="E147" s="76">
        <v>9.1</v>
      </c>
      <c r="F147" s="92"/>
    </row>
    <row r="148" spans="1:6">
      <c r="A148" s="94">
        <v>1</v>
      </c>
      <c r="B148" s="84"/>
      <c r="C148" s="88">
        <f>E148*$F$148</f>
        <v>1000000</v>
      </c>
      <c r="D148" s="84"/>
      <c r="E148" s="85">
        <v>1</v>
      </c>
      <c r="F148" s="100">
        <v>1000000</v>
      </c>
    </row>
    <row r="149" spans="1:6">
      <c r="A149" s="95">
        <v>2</v>
      </c>
      <c r="B149" s="82"/>
      <c r="C149" s="89">
        <f t="shared" ref="C149:C171" si="6">E149*$F$148</f>
        <v>1100000</v>
      </c>
      <c r="D149" s="82"/>
      <c r="E149" s="76">
        <v>1.1000000000000001</v>
      </c>
      <c r="F149" s="92"/>
    </row>
    <row r="150" spans="1:6">
      <c r="A150" s="95">
        <v>3</v>
      </c>
      <c r="B150" s="82"/>
      <c r="C150" s="89">
        <f t="shared" si="6"/>
        <v>1200000</v>
      </c>
      <c r="D150" s="82"/>
      <c r="E150" s="76">
        <v>1.2</v>
      </c>
      <c r="F150" s="92"/>
    </row>
    <row r="151" spans="1:6">
      <c r="A151" s="95">
        <v>4</v>
      </c>
      <c r="B151" s="82"/>
      <c r="C151" s="89">
        <f t="shared" si="6"/>
        <v>1300000</v>
      </c>
      <c r="D151" s="82"/>
      <c r="E151" s="76">
        <v>1.3</v>
      </c>
      <c r="F151" s="92"/>
    </row>
    <row r="152" spans="1:6">
      <c r="A152" s="95">
        <v>5</v>
      </c>
      <c r="B152" s="82"/>
      <c r="C152" s="89">
        <f t="shared" si="6"/>
        <v>1500000</v>
      </c>
      <c r="D152" s="82"/>
      <c r="E152" s="76">
        <v>1.5</v>
      </c>
      <c r="F152" s="92"/>
    </row>
    <row r="153" spans="1:6">
      <c r="A153" s="95">
        <v>6</v>
      </c>
      <c r="B153" s="82"/>
      <c r="C153" s="89">
        <f t="shared" si="6"/>
        <v>1600000</v>
      </c>
      <c r="D153" s="82"/>
      <c r="E153" s="76">
        <v>1.6</v>
      </c>
      <c r="F153" s="92"/>
    </row>
    <row r="154" spans="1:6">
      <c r="A154" s="95">
        <v>7</v>
      </c>
      <c r="B154" s="82"/>
      <c r="C154" s="89">
        <f t="shared" si="6"/>
        <v>1800000</v>
      </c>
      <c r="D154" s="82"/>
      <c r="E154" s="76">
        <v>1.8</v>
      </c>
      <c r="F154" s="92"/>
    </row>
    <row r="155" spans="1:6">
      <c r="A155" s="95">
        <v>8</v>
      </c>
      <c r="B155" s="82"/>
      <c r="C155" s="89">
        <f t="shared" si="6"/>
        <v>2000000</v>
      </c>
      <c r="D155" s="82"/>
      <c r="E155" s="76">
        <v>2</v>
      </c>
      <c r="F155" s="92"/>
    </row>
    <row r="156" spans="1:6">
      <c r="A156" s="95">
        <v>9</v>
      </c>
      <c r="B156" s="82"/>
      <c r="C156" s="89">
        <f t="shared" si="6"/>
        <v>2200000</v>
      </c>
      <c r="D156" s="82"/>
      <c r="E156" s="76">
        <v>2.2000000000000002</v>
      </c>
      <c r="F156" s="92"/>
    </row>
    <row r="157" spans="1:6">
      <c r="A157" s="95">
        <v>10</v>
      </c>
      <c r="B157" s="82"/>
      <c r="C157" s="89">
        <f t="shared" si="6"/>
        <v>2400000</v>
      </c>
      <c r="D157" s="82"/>
      <c r="E157" s="76">
        <v>2.4</v>
      </c>
      <c r="F157" s="92"/>
    </row>
    <row r="158" spans="1:6">
      <c r="A158" s="95">
        <v>11</v>
      </c>
      <c r="B158" s="82"/>
      <c r="C158" s="89">
        <f t="shared" si="6"/>
        <v>2700000</v>
      </c>
      <c r="D158" s="82"/>
      <c r="E158" s="76">
        <v>2.7</v>
      </c>
      <c r="F158" s="92"/>
    </row>
    <row r="159" spans="1:6">
      <c r="A159" s="95">
        <v>12</v>
      </c>
      <c r="B159" s="82"/>
      <c r="C159" s="89">
        <f t="shared" si="6"/>
        <v>3000000</v>
      </c>
      <c r="D159" s="82"/>
      <c r="E159" s="76">
        <v>3</v>
      </c>
      <c r="F159" s="92"/>
    </row>
    <row r="160" spans="1:6">
      <c r="A160" s="95">
        <v>13</v>
      </c>
      <c r="B160" s="82"/>
      <c r="C160" s="89">
        <f t="shared" si="6"/>
        <v>3300000</v>
      </c>
      <c r="D160" s="82"/>
      <c r="E160" s="76">
        <v>3.3</v>
      </c>
      <c r="F160" s="92"/>
    </row>
    <row r="161" spans="1:6">
      <c r="A161" s="95">
        <v>14</v>
      </c>
      <c r="B161" s="82"/>
      <c r="C161" s="89">
        <f t="shared" si="6"/>
        <v>3600000</v>
      </c>
      <c r="D161" s="82"/>
      <c r="E161" s="76">
        <v>3.6</v>
      </c>
      <c r="F161" s="92"/>
    </row>
    <row r="162" spans="1:6">
      <c r="A162" s="95">
        <v>15</v>
      </c>
      <c r="B162" s="82"/>
      <c r="C162" s="89">
        <f t="shared" si="6"/>
        <v>3900000</v>
      </c>
      <c r="D162" s="82"/>
      <c r="E162" s="76">
        <v>3.9</v>
      </c>
      <c r="F162" s="92"/>
    </row>
    <row r="163" spans="1:6">
      <c r="A163" s="95">
        <v>16</v>
      </c>
      <c r="B163" s="82"/>
      <c r="C163" s="89">
        <f t="shared" si="6"/>
        <v>4300000</v>
      </c>
      <c r="D163" s="82"/>
      <c r="E163" s="76">
        <v>4.3</v>
      </c>
      <c r="F163" s="92"/>
    </row>
    <row r="164" spans="1:6">
      <c r="A164" s="95">
        <v>17</v>
      </c>
      <c r="B164" s="82"/>
      <c r="C164" s="89">
        <f t="shared" si="6"/>
        <v>4700000</v>
      </c>
      <c r="D164" s="82"/>
      <c r="E164" s="76">
        <v>4.7</v>
      </c>
      <c r="F164" s="92"/>
    </row>
    <row r="165" spans="1:6">
      <c r="A165" s="95">
        <v>18</v>
      </c>
      <c r="B165" s="82"/>
      <c r="C165" s="89">
        <f t="shared" si="6"/>
        <v>5100000</v>
      </c>
      <c r="D165" s="82"/>
      <c r="E165" s="76">
        <v>5.0999999999999996</v>
      </c>
      <c r="F165" s="92"/>
    </row>
    <row r="166" spans="1:6">
      <c r="A166" s="95">
        <v>19</v>
      </c>
      <c r="B166" s="82"/>
      <c r="C166" s="89">
        <f t="shared" si="6"/>
        <v>5600000</v>
      </c>
      <c r="D166" s="82"/>
      <c r="E166" s="76">
        <v>5.6</v>
      </c>
      <c r="F166" s="92"/>
    </row>
    <row r="167" spans="1:6">
      <c r="A167" s="95">
        <v>20</v>
      </c>
      <c r="B167" s="82"/>
      <c r="C167" s="89">
        <f t="shared" si="6"/>
        <v>6200000</v>
      </c>
      <c r="D167" s="82"/>
      <c r="E167" s="76">
        <v>6.2</v>
      </c>
      <c r="F167" s="92"/>
    </row>
    <row r="168" spans="1:6">
      <c r="A168" s="95">
        <v>21</v>
      </c>
      <c r="B168" s="82"/>
      <c r="C168" s="89">
        <f t="shared" si="6"/>
        <v>6800000</v>
      </c>
      <c r="D168" s="82"/>
      <c r="E168" s="76">
        <v>6.8</v>
      </c>
      <c r="F168" s="92"/>
    </row>
    <row r="169" spans="1:6">
      <c r="A169" s="95">
        <v>22</v>
      </c>
      <c r="B169" s="82"/>
      <c r="C169" s="89">
        <f t="shared" si="6"/>
        <v>7500000</v>
      </c>
      <c r="D169" s="82"/>
      <c r="E169" s="76">
        <v>7.5</v>
      </c>
      <c r="F169" s="92"/>
    </row>
    <row r="170" spans="1:6">
      <c r="A170" s="95">
        <v>23</v>
      </c>
      <c r="B170" s="82"/>
      <c r="C170" s="89">
        <f t="shared" si="6"/>
        <v>8199999.9999999991</v>
      </c>
      <c r="D170" s="82"/>
      <c r="E170" s="76">
        <v>8.1999999999999993</v>
      </c>
      <c r="F170" s="92"/>
    </row>
    <row r="171" spans="1:6">
      <c r="A171" s="95">
        <v>24</v>
      </c>
      <c r="B171" s="82"/>
      <c r="C171" s="89">
        <f t="shared" si="6"/>
        <v>9100000</v>
      </c>
      <c r="D171" s="82"/>
      <c r="E171" s="76">
        <v>9.1</v>
      </c>
      <c r="F171" s="92"/>
    </row>
    <row r="172" spans="1:6">
      <c r="A172" s="94">
        <v>1</v>
      </c>
      <c r="B172" s="84"/>
      <c r="C172" s="88">
        <f>E172*$F$172</f>
        <v>10000000</v>
      </c>
      <c r="D172" s="84"/>
      <c r="E172" s="85">
        <v>1</v>
      </c>
      <c r="F172" s="100">
        <v>10000000</v>
      </c>
    </row>
    <row r="173" spans="1:6">
      <c r="A173" s="95">
        <v>2</v>
      </c>
      <c r="B173" s="82"/>
      <c r="C173" s="89">
        <f t="shared" ref="C173:C195" si="7">E173*$F$172</f>
        <v>11000000</v>
      </c>
      <c r="D173" s="82"/>
      <c r="E173" s="76">
        <v>1.1000000000000001</v>
      </c>
      <c r="F173" s="92"/>
    </row>
    <row r="174" spans="1:6">
      <c r="A174" s="95">
        <v>3</v>
      </c>
      <c r="B174" s="82"/>
      <c r="C174" s="89">
        <f t="shared" si="7"/>
        <v>12000000</v>
      </c>
      <c r="D174" s="82"/>
      <c r="E174" s="76">
        <v>1.2</v>
      </c>
      <c r="F174" s="92"/>
    </row>
    <row r="175" spans="1:6">
      <c r="A175" s="95">
        <v>4</v>
      </c>
      <c r="B175" s="82"/>
      <c r="C175" s="89">
        <f t="shared" si="7"/>
        <v>13000000</v>
      </c>
      <c r="D175" s="82"/>
      <c r="E175" s="76">
        <v>1.3</v>
      </c>
      <c r="F175" s="92"/>
    </row>
    <row r="176" spans="1:6">
      <c r="A176" s="95">
        <v>5</v>
      </c>
      <c r="B176" s="82"/>
      <c r="C176" s="89">
        <f t="shared" si="7"/>
        <v>15000000</v>
      </c>
      <c r="D176" s="82"/>
      <c r="E176" s="76">
        <v>1.5</v>
      </c>
      <c r="F176" s="92"/>
    </row>
    <row r="177" spans="1:6">
      <c r="A177" s="95">
        <v>6</v>
      </c>
      <c r="B177" s="82"/>
      <c r="C177" s="89">
        <f t="shared" si="7"/>
        <v>16000000</v>
      </c>
      <c r="D177" s="82"/>
      <c r="E177" s="76">
        <v>1.6</v>
      </c>
      <c r="F177" s="92"/>
    </row>
    <row r="178" spans="1:6">
      <c r="A178" s="95">
        <v>7</v>
      </c>
      <c r="B178" s="82"/>
      <c r="C178" s="89">
        <f t="shared" si="7"/>
        <v>18000000</v>
      </c>
      <c r="D178" s="82"/>
      <c r="E178" s="76">
        <v>1.8</v>
      </c>
      <c r="F178" s="92"/>
    </row>
    <row r="179" spans="1:6">
      <c r="A179" s="95">
        <v>8</v>
      </c>
      <c r="B179" s="82"/>
      <c r="C179" s="89">
        <f t="shared" si="7"/>
        <v>20000000</v>
      </c>
      <c r="D179" s="82"/>
      <c r="E179" s="76">
        <v>2</v>
      </c>
      <c r="F179" s="92"/>
    </row>
    <row r="180" spans="1:6">
      <c r="A180" s="95">
        <v>9</v>
      </c>
      <c r="B180" s="82"/>
      <c r="C180" s="89">
        <f t="shared" si="7"/>
        <v>22000000</v>
      </c>
      <c r="D180" s="82"/>
      <c r="E180" s="76">
        <v>2.2000000000000002</v>
      </c>
      <c r="F180" s="92"/>
    </row>
    <row r="181" spans="1:6">
      <c r="A181" s="95">
        <v>10</v>
      </c>
      <c r="B181" s="82"/>
      <c r="C181" s="89">
        <f t="shared" si="7"/>
        <v>24000000</v>
      </c>
      <c r="D181" s="82"/>
      <c r="E181" s="76">
        <v>2.4</v>
      </c>
      <c r="F181" s="92"/>
    </row>
    <row r="182" spans="1:6">
      <c r="A182" s="95">
        <v>11</v>
      </c>
      <c r="B182" s="82"/>
      <c r="C182" s="89">
        <f t="shared" si="7"/>
        <v>27000000</v>
      </c>
      <c r="D182" s="82"/>
      <c r="E182" s="76">
        <v>2.7</v>
      </c>
      <c r="F182" s="92"/>
    </row>
    <row r="183" spans="1:6">
      <c r="A183" s="95">
        <v>12</v>
      </c>
      <c r="B183" s="82"/>
      <c r="C183" s="89">
        <f t="shared" si="7"/>
        <v>30000000</v>
      </c>
      <c r="D183" s="82"/>
      <c r="E183" s="76">
        <v>3</v>
      </c>
      <c r="F183" s="92"/>
    </row>
    <row r="184" spans="1:6">
      <c r="A184" s="95">
        <v>13</v>
      </c>
      <c r="B184" s="82"/>
      <c r="C184" s="89">
        <f t="shared" si="7"/>
        <v>33000000</v>
      </c>
      <c r="D184" s="82"/>
      <c r="E184" s="76">
        <v>3.3</v>
      </c>
      <c r="F184" s="92"/>
    </row>
    <row r="185" spans="1:6">
      <c r="A185" s="95">
        <v>14</v>
      </c>
      <c r="B185" s="82"/>
      <c r="C185" s="89">
        <f t="shared" si="7"/>
        <v>36000000</v>
      </c>
      <c r="D185" s="82"/>
      <c r="E185" s="76">
        <v>3.6</v>
      </c>
      <c r="F185" s="92"/>
    </row>
    <row r="186" spans="1:6">
      <c r="A186" s="95">
        <v>15</v>
      </c>
      <c r="B186" s="82"/>
      <c r="C186" s="89">
        <f t="shared" si="7"/>
        <v>39000000</v>
      </c>
      <c r="D186" s="82"/>
      <c r="E186" s="76">
        <v>3.9</v>
      </c>
      <c r="F186" s="92"/>
    </row>
    <row r="187" spans="1:6">
      <c r="A187" s="95">
        <v>16</v>
      </c>
      <c r="B187" s="82"/>
      <c r="C187" s="89">
        <f t="shared" si="7"/>
        <v>43000000</v>
      </c>
      <c r="D187" s="82"/>
      <c r="E187" s="76">
        <v>4.3</v>
      </c>
      <c r="F187" s="92"/>
    </row>
    <row r="188" spans="1:6">
      <c r="A188" s="95">
        <v>17</v>
      </c>
      <c r="B188" s="82"/>
      <c r="C188" s="89">
        <f t="shared" si="7"/>
        <v>47000000</v>
      </c>
      <c r="D188" s="82"/>
      <c r="E188" s="76">
        <v>4.7</v>
      </c>
      <c r="F188" s="92"/>
    </row>
    <row r="189" spans="1:6">
      <c r="A189" s="95">
        <v>18</v>
      </c>
      <c r="B189" s="82"/>
      <c r="C189" s="89">
        <f t="shared" si="7"/>
        <v>51000000</v>
      </c>
      <c r="D189" s="82"/>
      <c r="E189" s="76">
        <v>5.0999999999999996</v>
      </c>
      <c r="F189" s="92"/>
    </row>
    <row r="190" spans="1:6">
      <c r="A190" s="95">
        <v>19</v>
      </c>
      <c r="B190" s="82"/>
      <c r="C190" s="89">
        <f t="shared" si="7"/>
        <v>56000000</v>
      </c>
      <c r="D190" s="82"/>
      <c r="E190" s="76">
        <v>5.6</v>
      </c>
      <c r="F190" s="92"/>
    </row>
    <row r="191" spans="1:6">
      <c r="A191" s="95">
        <v>20</v>
      </c>
      <c r="B191" s="82"/>
      <c r="C191" s="89">
        <f t="shared" si="7"/>
        <v>62000000</v>
      </c>
      <c r="D191" s="82"/>
      <c r="E191" s="76">
        <v>6.2</v>
      </c>
      <c r="F191" s="92"/>
    </row>
    <row r="192" spans="1:6">
      <c r="A192" s="95">
        <v>21</v>
      </c>
      <c r="B192" s="82"/>
      <c r="C192" s="89">
        <f t="shared" si="7"/>
        <v>68000000</v>
      </c>
      <c r="D192" s="82"/>
      <c r="E192" s="76">
        <v>6.8</v>
      </c>
      <c r="F192" s="92"/>
    </row>
    <row r="193" spans="1:6">
      <c r="A193" s="95">
        <v>22</v>
      </c>
      <c r="B193" s="82"/>
      <c r="C193" s="89">
        <f t="shared" si="7"/>
        <v>75000000</v>
      </c>
      <c r="D193" s="82"/>
      <c r="E193" s="76">
        <v>7.5</v>
      </c>
      <c r="F193" s="92"/>
    </row>
    <row r="194" spans="1:6">
      <c r="A194" s="95">
        <v>23</v>
      </c>
      <c r="B194" s="82"/>
      <c r="C194" s="89">
        <f t="shared" si="7"/>
        <v>82000000</v>
      </c>
      <c r="D194" s="82"/>
      <c r="E194" s="76">
        <v>8.1999999999999993</v>
      </c>
      <c r="F194" s="92"/>
    </row>
    <row r="195" spans="1:6">
      <c r="A195" s="95">
        <v>24</v>
      </c>
      <c r="B195" s="82"/>
      <c r="C195" s="89">
        <f t="shared" si="7"/>
        <v>91000000</v>
      </c>
      <c r="D195" s="82"/>
      <c r="E195" s="76">
        <v>9.1</v>
      </c>
      <c r="F195" s="92"/>
    </row>
    <row r="196" spans="1:6">
      <c r="A196" s="94">
        <v>1</v>
      </c>
      <c r="B196" s="84"/>
      <c r="C196" s="88">
        <f>E196*$F$196</f>
        <v>100000000</v>
      </c>
      <c r="D196" s="84"/>
      <c r="E196" s="85">
        <v>1</v>
      </c>
      <c r="F196" s="100">
        <v>100000000</v>
      </c>
    </row>
    <row r="197" spans="1:6">
      <c r="A197" s="95">
        <v>2</v>
      </c>
      <c r="B197" s="82"/>
      <c r="C197" s="89">
        <f t="shared" ref="C197:C219" si="8">E197*$F$196</f>
        <v>110000000.00000001</v>
      </c>
      <c r="D197" s="82"/>
      <c r="E197" s="76">
        <v>1.1000000000000001</v>
      </c>
      <c r="F197" s="92"/>
    </row>
    <row r="198" spans="1:6">
      <c r="A198" s="95">
        <v>3</v>
      </c>
      <c r="B198" s="82"/>
      <c r="C198" s="89">
        <f t="shared" si="8"/>
        <v>120000000</v>
      </c>
      <c r="D198" s="82"/>
      <c r="E198" s="76">
        <v>1.2</v>
      </c>
      <c r="F198" s="92"/>
    </row>
    <row r="199" spans="1:6">
      <c r="A199" s="95">
        <v>4</v>
      </c>
      <c r="B199" s="82"/>
      <c r="C199" s="89">
        <f t="shared" si="8"/>
        <v>130000000</v>
      </c>
      <c r="D199" s="82"/>
      <c r="E199" s="76">
        <v>1.3</v>
      </c>
      <c r="F199" s="92"/>
    </row>
    <row r="200" spans="1:6">
      <c r="A200" s="95">
        <v>5</v>
      </c>
      <c r="B200" s="82"/>
      <c r="C200" s="89">
        <f t="shared" si="8"/>
        <v>150000000</v>
      </c>
      <c r="D200" s="82"/>
      <c r="E200" s="76">
        <v>1.5</v>
      </c>
      <c r="F200" s="92"/>
    </row>
    <row r="201" spans="1:6">
      <c r="A201" s="95">
        <v>6</v>
      </c>
      <c r="B201" s="82"/>
      <c r="C201" s="89">
        <f t="shared" si="8"/>
        <v>160000000</v>
      </c>
      <c r="D201" s="82"/>
      <c r="E201" s="76">
        <v>1.6</v>
      </c>
      <c r="F201" s="92"/>
    </row>
    <row r="202" spans="1:6">
      <c r="A202" s="95">
        <v>7</v>
      </c>
      <c r="B202" s="82"/>
      <c r="C202" s="89">
        <f t="shared" si="8"/>
        <v>180000000</v>
      </c>
      <c r="D202" s="82"/>
      <c r="E202" s="76">
        <v>1.8</v>
      </c>
      <c r="F202" s="92"/>
    </row>
    <row r="203" spans="1:6">
      <c r="A203" s="95">
        <v>8</v>
      </c>
      <c r="B203" s="82"/>
      <c r="C203" s="89">
        <f t="shared" si="8"/>
        <v>200000000</v>
      </c>
      <c r="D203" s="82"/>
      <c r="E203" s="76">
        <v>2</v>
      </c>
      <c r="F203" s="92"/>
    </row>
    <row r="204" spans="1:6">
      <c r="A204" s="95">
        <v>9</v>
      </c>
      <c r="B204" s="82"/>
      <c r="C204" s="89">
        <f t="shared" si="8"/>
        <v>220000000.00000003</v>
      </c>
      <c r="D204" s="82"/>
      <c r="E204" s="76">
        <v>2.2000000000000002</v>
      </c>
      <c r="F204" s="92"/>
    </row>
    <row r="205" spans="1:6">
      <c r="A205" s="95">
        <v>10</v>
      </c>
      <c r="B205" s="82"/>
      <c r="C205" s="89">
        <f t="shared" si="8"/>
        <v>240000000</v>
      </c>
      <c r="D205" s="82"/>
      <c r="E205" s="76">
        <v>2.4</v>
      </c>
      <c r="F205" s="92"/>
    </row>
    <row r="206" spans="1:6">
      <c r="A206" s="95">
        <v>11</v>
      </c>
      <c r="B206" s="82"/>
      <c r="C206" s="89">
        <f t="shared" si="8"/>
        <v>270000000</v>
      </c>
      <c r="D206" s="82"/>
      <c r="E206" s="76">
        <v>2.7</v>
      </c>
      <c r="F206" s="92"/>
    </row>
    <row r="207" spans="1:6">
      <c r="A207" s="95">
        <v>12</v>
      </c>
      <c r="B207" s="82"/>
      <c r="C207" s="89">
        <f t="shared" si="8"/>
        <v>300000000</v>
      </c>
      <c r="D207" s="82"/>
      <c r="E207" s="76">
        <v>3</v>
      </c>
      <c r="F207" s="92"/>
    </row>
    <row r="208" spans="1:6">
      <c r="A208" s="95">
        <v>13</v>
      </c>
      <c r="B208" s="82"/>
      <c r="C208" s="89">
        <f t="shared" si="8"/>
        <v>330000000</v>
      </c>
      <c r="D208" s="82"/>
      <c r="E208" s="76">
        <v>3.3</v>
      </c>
      <c r="F208" s="92"/>
    </row>
    <row r="209" spans="1:6">
      <c r="A209" s="95">
        <v>14</v>
      </c>
      <c r="B209" s="82"/>
      <c r="C209" s="89">
        <f t="shared" si="8"/>
        <v>360000000</v>
      </c>
      <c r="D209" s="82"/>
      <c r="E209" s="76">
        <v>3.6</v>
      </c>
      <c r="F209" s="92"/>
    </row>
    <row r="210" spans="1:6">
      <c r="A210" s="95">
        <v>15</v>
      </c>
      <c r="B210" s="82"/>
      <c r="C210" s="89">
        <f t="shared" si="8"/>
        <v>390000000</v>
      </c>
      <c r="D210" s="82"/>
      <c r="E210" s="76">
        <v>3.9</v>
      </c>
      <c r="F210" s="92"/>
    </row>
    <row r="211" spans="1:6">
      <c r="A211" s="95">
        <v>16</v>
      </c>
      <c r="B211" s="82"/>
      <c r="C211" s="89">
        <f t="shared" si="8"/>
        <v>430000000</v>
      </c>
      <c r="D211" s="82"/>
      <c r="E211" s="76">
        <v>4.3</v>
      </c>
      <c r="F211" s="92"/>
    </row>
    <row r="212" spans="1:6">
      <c r="A212" s="95">
        <v>17</v>
      </c>
      <c r="B212" s="82"/>
      <c r="C212" s="89">
        <f t="shared" si="8"/>
        <v>470000000</v>
      </c>
      <c r="D212" s="82"/>
      <c r="E212" s="76">
        <v>4.7</v>
      </c>
      <c r="F212" s="92"/>
    </row>
    <row r="213" spans="1:6">
      <c r="A213" s="95">
        <v>18</v>
      </c>
      <c r="B213" s="82"/>
      <c r="C213" s="89">
        <f t="shared" si="8"/>
        <v>509999999.99999994</v>
      </c>
      <c r="D213" s="82"/>
      <c r="E213" s="76">
        <v>5.0999999999999996</v>
      </c>
      <c r="F213" s="92"/>
    </row>
    <row r="214" spans="1:6">
      <c r="A214" s="95">
        <v>19</v>
      </c>
      <c r="B214" s="82"/>
      <c r="C214" s="89">
        <f t="shared" si="8"/>
        <v>560000000</v>
      </c>
      <c r="D214" s="82"/>
      <c r="E214" s="76">
        <v>5.6</v>
      </c>
      <c r="F214" s="92"/>
    </row>
    <row r="215" spans="1:6">
      <c r="A215" s="95">
        <v>20</v>
      </c>
      <c r="B215" s="82"/>
      <c r="C215" s="89">
        <f t="shared" si="8"/>
        <v>620000000</v>
      </c>
      <c r="D215" s="82"/>
      <c r="E215" s="76">
        <v>6.2</v>
      </c>
      <c r="F215" s="92"/>
    </row>
    <row r="216" spans="1:6">
      <c r="A216" s="95">
        <v>21</v>
      </c>
      <c r="B216" s="82"/>
      <c r="C216" s="89">
        <f t="shared" si="8"/>
        <v>680000000</v>
      </c>
      <c r="D216" s="82"/>
      <c r="E216" s="76">
        <v>6.8</v>
      </c>
      <c r="F216" s="92"/>
    </row>
    <row r="217" spans="1:6">
      <c r="A217" s="95">
        <v>22</v>
      </c>
      <c r="B217" s="82"/>
      <c r="C217" s="89">
        <f t="shared" si="8"/>
        <v>750000000</v>
      </c>
      <c r="D217" s="82"/>
      <c r="E217" s="76">
        <v>7.5</v>
      </c>
      <c r="F217" s="92"/>
    </row>
    <row r="218" spans="1:6">
      <c r="A218" s="95">
        <v>23</v>
      </c>
      <c r="B218" s="82"/>
      <c r="C218" s="89">
        <f t="shared" si="8"/>
        <v>819999999.99999988</v>
      </c>
      <c r="D218" s="82"/>
      <c r="E218" s="76">
        <v>8.1999999999999993</v>
      </c>
      <c r="F218" s="92"/>
    </row>
    <row r="219" spans="1:6">
      <c r="A219" s="96">
        <v>24</v>
      </c>
      <c r="B219" s="86"/>
      <c r="C219" s="90">
        <f t="shared" si="8"/>
        <v>910000000</v>
      </c>
      <c r="D219" s="86"/>
      <c r="E219" s="87">
        <v>9.1</v>
      </c>
      <c r="F219" s="93"/>
    </row>
    <row r="220" spans="1:6">
      <c r="C220" s="91"/>
    </row>
    <row r="221" spans="1:6">
      <c r="C221" s="91"/>
    </row>
    <row r="222" spans="1:6">
      <c r="C222" s="91"/>
    </row>
    <row r="223" spans="1:6">
      <c r="C223" s="91"/>
    </row>
    <row r="224" spans="1:6">
      <c r="C224" s="91"/>
    </row>
    <row r="225" spans="3:3">
      <c r="C225" s="91"/>
    </row>
    <row r="226" spans="3:3">
      <c r="C226" s="91"/>
    </row>
    <row r="227" spans="3:3">
      <c r="C227" s="91"/>
    </row>
    <row r="228" spans="3:3">
      <c r="C228" s="91"/>
    </row>
    <row r="229" spans="3:3">
      <c r="C229" s="91"/>
    </row>
    <row r="230" spans="3:3">
      <c r="C230" s="91"/>
    </row>
    <row r="231" spans="3:3">
      <c r="C231" s="91"/>
    </row>
    <row r="232" spans="3:3">
      <c r="C232" s="91"/>
    </row>
    <row r="233" spans="3:3">
      <c r="C233" s="91"/>
    </row>
    <row r="234" spans="3:3">
      <c r="C234" s="91"/>
    </row>
    <row r="235" spans="3:3">
      <c r="C235" s="91"/>
    </row>
    <row r="236" spans="3:3">
      <c r="C236" s="91"/>
    </row>
    <row r="237" spans="3:3">
      <c r="C237" s="91"/>
    </row>
    <row r="238" spans="3:3">
      <c r="C238" s="91"/>
    </row>
    <row r="239" spans="3:3">
      <c r="C239" s="91"/>
    </row>
    <row r="240" spans="3:3">
      <c r="C240" s="91"/>
    </row>
    <row r="241" spans="3:3">
      <c r="C241" s="91"/>
    </row>
    <row r="242" spans="3:3">
      <c r="C242" s="91"/>
    </row>
    <row r="243" spans="3:3">
      <c r="C243" s="91"/>
    </row>
    <row r="244" spans="3:3">
      <c r="C244" s="91"/>
    </row>
    <row r="245" spans="3:3">
      <c r="C245" s="91"/>
    </row>
    <row r="246" spans="3:3">
      <c r="C246" s="91"/>
    </row>
    <row r="247" spans="3:3">
      <c r="C247" s="91"/>
    </row>
    <row r="248" spans="3:3">
      <c r="C248" s="91"/>
    </row>
    <row r="249" spans="3:3">
      <c r="C249" s="91"/>
    </row>
    <row r="250" spans="3:3">
      <c r="C250" s="91"/>
    </row>
    <row r="251" spans="3:3">
      <c r="C251" s="91"/>
    </row>
    <row r="252" spans="3:3">
      <c r="C252" s="91"/>
    </row>
    <row r="253" spans="3:3">
      <c r="C253" s="91"/>
    </row>
    <row r="254" spans="3:3">
      <c r="C254" s="91"/>
    </row>
    <row r="255" spans="3:3">
      <c r="C255" s="91"/>
    </row>
    <row r="256" spans="3:3">
      <c r="C256" s="91"/>
    </row>
    <row r="257" spans="3:3">
      <c r="C257" s="91"/>
    </row>
    <row r="258" spans="3:3">
      <c r="C258" s="91"/>
    </row>
    <row r="259" spans="3:3">
      <c r="C259" s="91"/>
    </row>
    <row r="260" spans="3:3">
      <c r="C260" s="91"/>
    </row>
    <row r="261" spans="3:3">
      <c r="C261" s="91"/>
    </row>
    <row r="262" spans="3:3">
      <c r="C262" s="91"/>
    </row>
    <row r="263" spans="3:3">
      <c r="C263" s="91"/>
    </row>
    <row r="264" spans="3:3">
      <c r="C264" s="91"/>
    </row>
    <row r="265" spans="3:3">
      <c r="C265" s="91"/>
    </row>
    <row r="266" spans="3:3">
      <c r="C266" s="91"/>
    </row>
    <row r="267" spans="3:3">
      <c r="C267" s="91"/>
    </row>
    <row r="268" spans="3:3">
      <c r="C268" s="91"/>
    </row>
    <row r="269" spans="3:3">
      <c r="C269" s="91"/>
    </row>
    <row r="270" spans="3:3">
      <c r="C270" s="91"/>
    </row>
    <row r="271" spans="3:3">
      <c r="C271" s="91"/>
    </row>
    <row r="272" spans="3:3">
      <c r="C272" s="91"/>
    </row>
    <row r="273" spans="3:3">
      <c r="C273" s="91"/>
    </row>
    <row r="274" spans="3:3">
      <c r="C274" s="91"/>
    </row>
    <row r="275" spans="3:3">
      <c r="C275" s="91"/>
    </row>
    <row r="276" spans="3:3">
      <c r="C276" s="91"/>
    </row>
    <row r="277" spans="3:3">
      <c r="C277" s="91"/>
    </row>
    <row r="278" spans="3:3">
      <c r="C278" s="91"/>
    </row>
    <row r="279" spans="3:3">
      <c r="C279" s="91"/>
    </row>
    <row r="280" spans="3:3">
      <c r="C280" s="91"/>
    </row>
    <row r="281" spans="3:3">
      <c r="C281" s="91"/>
    </row>
    <row r="282" spans="3:3">
      <c r="C282" s="91"/>
    </row>
    <row r="283" spans="3:3">
      <c r="C283" s="91"/>
    </row>
    <row r="284" spans="3:3">
      <c r="C284" s="91"/>
    </row>
    <row r="285" spans="3:3">
      <c r="C285" s="91"/>
    </row>
    <row r="286" spans="3:3">
      <c r="C286" s="91"/>
    </row>
    <row r="287" spans="3:3">
      <c r="C287" s="91"/>
    </row>
    <row r="288" spans="3:3">
      <c r="C288" s="91"/>
    </row>
    <row r="289" spans="3:3">
      <c r="C289" s="91"/>
    </row>
    <row r="290" spans="3:3">
      <c r="C290" s="91"/>
    </row>
    <row r="291" spans="3:3">
      <c r="C291" s="91"/>
    </row>
    <row r="292" spans="3:3">
      <c r="C292" s="91"/>
    </row>
    <row r="293" spans="3:3">
      <c r="C293" s="91"/>
    </row>
    <row r="294" spans="3:3">
      <c r="C294" s="91"/>
    </row>
    <row r="295" spans="3:3">
      <c r="C295" s="91"/>
    </row>
    <row r="296" spans="3:3">
      <c r="C296" s="91"/>
    </row>
    <row r="297" spans="3:3">
      <c r="C297" s="91"/>
    </row>
    <row r="298" spans="3:3">
      <c r="C298" s="91"/>
    </row>
    <row r="299" spans="3:3">
      <c r="C299" s="91"/>
    </row>
    <row r="300" spans="3:3">
      <c r="C300" s="91"/>
    </row>
    <row r="301" spans="3:3">
      <c r="C301" s="91"/>
    </row>
    <row r="302" spans="3:3">
      <c r="C302" s="91"/>
    </row>
    <row r="303" spans="3:3">
      <c r="C303" s="91"/>
    </row>
    <row r="304" spans="3:3">
      <c r="C304" s="91"/>
    </row>
    <row r="305" spans="3:3">
      <c r="C305" s="91"/>
    </row>
    <row r="306" spans="3:3">
      <c r="C306" s="91"/>
    </row>
    <row r="307" spans="3:3">
      <c r="C307" s="91"/>
    </row>
    <row r="308" spans="3:3">
      <c r="C308" s="91"/>
    </row>
    <row r="309" spans="3:3">
      <c r="C309" s="91"/>
    </row>
    <row r="310" spans="3:3">
      <c r="C310" s="91"/>
    </row>
    <row r="311" spans="3:3">
      <c r="C311" s="91"/>
    </row>
    <row r="312" spans="3:3">
      <c r="C312" s="91"/>
    </row>
    <row r="313" spans="3:3">
      <c r="C313" s="91"/>
    </row>
    <row r="314" spans="3:3">
      <c r="C314" s="91"/>
    </row>
    <row r="315" spans="3:3">
      <c r="C315" s="91"/>
    </row>
    <row r="316" spans="3:3">
      <c r="C316" s="91"/>
    </row>
    <row r="317" spans="3:3">
      <c r="C317" s="91"/>
    </row>
    <row r="318" spans="3:3">
      <c r="C318" s="91"/>
    </row>
    <row r="319" spans="3:3">
      <c r="C319" s="91"/>
    </row>
    <row r="320" spans="3:3">
      <c r="C320" s="91"/>
    </row>
    <row r="321" spans="3:3">
      <c r="C321" s="91"/>
    </row>
    <row r="322" spans="3:3">
      <c r="C322" s="91"/>
    </row>
    <row r="323" spans="3:3">
      <c r="C323" s="91"/>
    </row>
    <row r="324" spans="3:3">
      <c r="C324" s="91"/>
    </row>
    <row r="325" spans="3:3">
      <c r="C325" s="91"/>
    </row>
    <row r="326" spans="3:3">
      <c r="C326" s="91"/>
    </row>
    <row r="327" spans="3:3">
      <c r="C327" s="91"/>
    </row>
    <row r="328" spans="3:3">
      <c r="C328" s="91"/>
    </row>
    <row r="329" spans="3:3">
      <c r="C329" s="91"/>
    </row>
    <row r="330" spans="3:3">
      <c r="C330" s="91"/>
    </row>
    <row r="331" spans="3:3">
      <c r="C331" s="91"/>
    </row>
    <row r="332" spans="3:3">
      <c r="C332" s="91"/>
    </row>
    <row r="333" spans="3:3">
      <c r="C333" s="91"/>
    </row>
    <row r="334" spans="3:3">
      <c r="C334" s="91"/>
    </row>
    <row r="335" spans="3:3">
      <c r="C335" s="91"/>
    </row>
    <row r="336" spans="3:3">
      <c r="C336" s="91"/>
    </row>
    <row r="337" spans="3:3">
      <c r="C337" s="91"/>
    </row>
    <row r="338" spans="3:3">
      <c r="C338" s="91"/>
    </row>
    <row r="339" spans="3:3">
      <c r="C339" s="91"/>
    </row>
    <row r="340" spans="3:3">
      <c r="C340" s="91"/>
    </row>
    <row r="341" spans="3:3">
      <c r="C341" s="91"/>
    </row>
    <row r="342" spans="3:3">
      <c r="C342" s="91"/>
    </row>
    <row r="343" spans="3:3">
      <c r="C343" s="91"/>
    </row>
    <row r="344" spans="3:3">
      <c r="C344" s="91"/>
    </row>
    <row r="345" spans="3:3">
      <c r="C345" s="91"/>
    </row>
    <row r="346" spans="3:3">
      <c r="C346" s="91"/>
    </row>
    <row r="347" spans="3:3">
      <c r="C347" s="91"/>
    </row>
    <row r="348" spans="3:3">
      <c r="C348" s="91"/>
    </row>
    <row r="349" spans="3:3">
      <c r="C349" s="91"/>
    </row>
    <row r="350" spans="3:3">
      <c r="C350" s="91"/>
    </row>
    <row r="351" spans="3:3">
      <c r="C351" s="91"/>
    </row>
    <row r="352" spans="3:3">
      <c r="C352" s="91"/>
    </row>
    <row r="353" spans="3:3">
      <c r="C353" s="91"/>
    </row>
    <row r="354" spans="3:3">
      <c r="C354" s="91"/>
    </row>
    <row r="355" spans="3:3">
      <c r="C355" s="91"/>
    </row>
    <row r="356" spans="3:3">
      <c r="C356" s="91"/>
    </row>
    <row r="357" spans="3:3">
      <c r="C357" s="91"/>
    </row>
    <row r="358" spans="3:3">
      <c r="C358" s="91"/>
    </row>
    <row r="359" spans="3:3">
      <c r="C359" s="91"/>
    </row>
    <row r="360" spans="3:3">
      <c r="C360" s="91"/>
    </row>
    <row r="361" spans="3:3">
      <c r="C361" s="91"/>
    </row>
    <row r="362" spans="3:3">
      <c r="C362" s="91"/>
    </row>
    <row r="363" spans="3:3">
      <c r="C363" s="91"/>
    </row>
    <row r="364" spans="3:3">
      <c r="C364" s="91"/>
    </row>
    <row r="365" spans="3:3">
      <c r="C365" s="91"/>
    </row>
    <row r="366" spans="3:3">
      <c r="C366" s="91"/>
    </row>
    <row r="367" spans="3:3">
      <c r="C367" s="91"/>
    </row>
    <row r="368" spans="3:3">
      <c r="C368" s="91"/>
    </row>
    <row r="369" spans="3:3">
      <c r="C369" s="91"/>
    </row>
    <row r="370" spans="3:3">
      <c r="C370" s="91"/>
    </row>
    <row r="371" spans="3:3">
      <c r="C371" s="91"/>
    </row>
    <row r="372" spans="3:3">
      <c r="C372" s="91"/>
    </row>
    <row r="373" spans="3:3">
      <c r="C373" s="91"/>
    </row>
    <row r="374" spans="3:3">
      <c r="C374" s="91"/>
    </row>
    <row r="375" spans="3:3">
      <c r="C375" s="91"/>
    </row>
    <row r="376" spans="3:3">
      <c r="C376" s="91"/>
    </row>
    <row r="377" spans="3:3">
      <c r="C377" s="91"/>
    </row>
    <row r="378" spans="3:3">
      <c r="C378" s="91"/>
    </row>
    <row r="379" spans="3:3">
      <c r="C379" s="91"/>
    </row>
    <row r="380" spans="3:3">
      <c r="C380" s="91"/>
    </row>
    <row r="381" spans="3:3">
      <c r="C381" s="91"/>
    </row>
    <row r="382" spans="3:3">
      <c r="C382" s="91"/>
    </row>
    <row r="383" spans="3:3">
      <c r="C383" s="91"/>
    </row>
    <row r="384" spans="3:3">
      <c r="C384" s="91"/>
    </row>
    <row r="385" spans="3:3">
      <c r="C385" s="91"/>
    </row>
    <row r="386" spans="3:3">
      <c r="C386" s="91"/>
    </row>
    <row r="387" spans="3:3">
      <c r="C387" s="91"/>
    </row>
    <row r="388" spans="3:3">
      <c r="C388" s="91"/>
    </row>
    <row r="389" spans="3:3">
      <c r="C389" s="91"/>
    </row>
    <row r="390" spans="3:3">
      <c r="C390" s="91"/>
    </row>
    <row r="391" spans="3:3">
      <c r="C391" s="91"/>
    </row>
    <row r="392" spans="3:3">
      <c r="C392" s="91"/>
    </row>
    <row r="393" spans="3:3">
      <c r="C393" s="91"/>
    </row>
    <row r="394" spans="3:3">
      <c r="C394" s="91"/>
    </row>
    <row r="395" spans="3:3">
      <c r="C395" s="91"/>
    </row>
    <row r="396" spans="3:3">
      <c r="C396" s="91"/>
    </row>
    <row r="397" spans="3:3">
      <c r="C397" s="91"/>
    </row>
    <row r="398" spans="3:3">
      <c r="C398" s="91"/>
    </row>
    <row r="399" spans="3:3">
      <c r="C399" s="91"/>
    </row>
    <row r="400" spans="3:3">
      <c r="C400" s="91"/>
    </row>
    <row r="401" spans="3:3">
      <c r="C401" s="91"/>
    </row>
    <row r="402" spans="3:3">
      <c r="C402" s="91"/>
    </row>
    <row r="403" spans="3:3">
      <c r="C403" s="91"/>
    </row>
    <row r="404" spans="3:3">
      <c r="C404" s="91"/>
    </row>
    <row r="405" spans="3:3">
      <c r="C405" s="91"/>
    </row>
    <row r="406" spans="3:3">
      <c r="C406" s="91"/>
    </row>
    <row r="407" spans="3:3">
      <c r="C407" s="91"/>
    </row>
    <row r="408" spans="3:3">
      <c r="C408" s="91"/>
    </row>
    <row r="409" spans="3:3">
      <c r="C409" s="91"/>
    </row>
    <row r="410" spans="3:3">
      <c r="C410" s="91"/>
    </row>
    <row r="411" spans="3:3">
      <c r="C411" s="91"/>
    </row>
    <row r="412" spans="3:3">
      <c r="C412" s="91"/>
    </row>
    <row r="413" spans="3:3">
      <c r="C413" s="91"/>
    </row>
    <row r="414" spans="3:3">
      <c r="C414" s="91"/>
    </row>
    <row r="415" spans="3:3">
      <c r="C415" s="91"/>
    </row>
    <row r="416" spans="3:3">
      <c r="C416" s="91"/>
    </row>
    <row r="417" spans="3:3">
      <c r="C417" s="91"/>
    </row>
    <row r="418" spans="3:3">
      <c r="C418" s="91"/>
    </row>
    <row r="419" spans="3:3">
      <c r="C419" s="91"/>
    </row>
    <row r="420" spans="3:3">
      <c r="C420" s="91"/>
    </row>
    <row r="421" spans="3:3">
      <c r="C421" s="91"/>
    </row>
    <row r="422" spans="3:3">
      <c r="C422" s="91"/>
    </row>
    <row r="423" spans="3:3">
      <c r="C423" s="91"/>
    </row>
    <row r="424" spans="3:3">
      <c r="C424" s="91"/>
    </row>
    <row r="425" spans="3:3">
      <c r="C425" s="91"/>
    </row>
    <row r="426" spans="3:3">
      <c r="C426" s="91"/>
    </row>
    <row r="427" spans="3:3">
      <c r="C427" s="91"/>
    </row>
    <row r="428" spans="3:3">
      <c r="C428" s="91"/>
    </row>
    <row r="429" spans="3:3">
      <c r="C429" s="91"/>
    </row>
    <row r="430" spans="3:3">
      <c r="C430" s="91"/>
    </row>
    <row r="431" spans="3:3">
      <c r="C431" s="91"/>
    </row>
    <row r="432" spans="3:3">
      <c r="C432" s="91"/>
    </row>
    <row r="433" spans="3:3">
      <c r="C433" s="91"/>
    </row>
    <row r="434" spans="3:3">
      <c r="C434" s="91"/>
    </row>
    <row r="435" spans="3:3">
      <c r="C435" s="91"/>
    </row>
    <row r="436" spans="3:3">
      <c r="C436" s="91"/>
    </row>
    <row r="437" spans="3:3">
      <c r="C437" s="91"/>
    </row>
    <row r="438" spans="3:3">
      <c r="C438" s="91"/>
    </row>
    <row r="439" spans="3:3">
      <c r="C439" s="91"/>
    </row>
    <row r="440" spans="3:3">
      <c r="C440" s="91"/>
    </row>
    <row r="441" spans="3:3">
      <c r="C441" s="91"/>
    </row>
    <row r="442" spans="3:3">
      <c r="C442" s="91"/>
    </row>
    <row r="443" spans="3:3">
      <c r="C443" s="91"/>
    </row>
    <row r="444" spans="3:3">
      <c r="C444" s="91"/>
    </row>
    <row r="445" spans="3:3">
      <c r="C445" s="91"/>
    </row>
    <row r="446" spans="3:3">
      <c r="C446" s="91"/>
    </row>
    <row r="447" spans="3:3">
      <c r="C447" s="91"/>
    </row>
    <row r="448" spans="3:3">
      <c r="C448" s="91"/>
    </row>
    <row r="449" spans="3:3">
      <c r="C449" s="91"/>
    </row>
    <row r="450" spans="3:3">
      <c r="C450" s="91"/>
    </row>
    <row r="451" spans="3:3">
      <c r="C451" s="91"/>
    </row>
    <row r="452" spans="3:3">
      <c r="C452" s="91"/>
    </row>
    <row r="453" spans="3:3">
      <c r="C453" s="91"/>
    </row>
    <row r="454" spans="3:3">
      <c r="C454" s="91"/>
    </row>
    <row r="455" spans="3:3">
      <c r="C455" s="91"/>
    </row>
    <row r="456" spans="3:3">
      <c r="C456" s="91"/>
    </row>
    <row r="457" spans="3:3">
      <c r="C457" s="91"/>
    </row>
    <row r="458" spans="3:3">
      <c r="C458" s="91"/>
    </row>
    <row r="459" spans="3:3">
      <c r="C459" s="91"/>
    </row>
    <row r="460" spans="3:3">
      <c r="C460" s="91"/>
    </row>
    <row r="461" spans="3:3">
      <c r="C461" s="91"/>
    </row>
    <row r="462" spans="3:3">
      <c r="C462" s="91"/>
    </row>
    <row r="463" spans="3:3">
      <c r="C463" s="91"/>
    </row>
    <row r="464" spans="3:3">
      <c r="C464" s="91"/>
    </row>
    <row r="465" spans="3:3">
      <c r="C465" s="91"/>
    </row>
    <row r="466" spans="3:3">
      <c r="C466" s="91"/>
    </row>
    <row r="467" spans="3:3">
      <c r="C467" s="91"/>
    </row>
    <row r="468" spans="3:3">
      <c r="C468" s="91"/>
    </row>
    <row r="469" spans="3:3">
      <c r="C469" s="91"/>
    </row>
    <row r="470" spans="3:3">
      <c r="C470" s="91"/>
    </row>
    <row r="471" spans="3:3">
      <c r="C471" s="91"/>
    </row>
    <row r="472" spans="3:3">
      <c r="C472" s="91"/>
    </row>
    <row r="473" spans="3:3">
      <c r="C473" s="91"/>
    </row>
    <row r="474" spans="3:3">
      <c r="C474" s="91"/>
    </row>
    <row r="475" spans="3:3">
      <c r="C475" s="91"/>
    </row>
    <row r="476" spans="3:3">
      <c r="C476" s="91"/>
    </row>
    <row r="477" spans="3:3">
      <c r="C477" s="91"/>
    </row>
    <row r="478" spans="3:3">
      <c r="C478" s="91"/>
    </row>
    <row r="479" spans="3:3">
      <c r="C479" s="91"/>
    </row>
    <row r="480" spans="3:3">
      <c r="C480" s="91"/>
    </row>
    <row r="481" spans="3:3">
      <c r="C481" s="91"/>
    </row>
    <row r="482" spans="3:3">
      <c r="C482" s="91"/>
    </row>
    <row r="483" spans="3:3">
      <c r="C483" s="91"/>
    </row>
    <row r="484" spans="3:3">
      <c r="C484" s="91"/>
    </row>
    <row r="485" spans="3:3">
      <c r="C485" s="91"/>
    </row>
    <row r="486" spans="3:3">
      <c r="C486" s="91"/>
    </row>
    <row r="487" spans="3:3">
      <c r="C487" s="91"/>
    </row>
    <row r="488" spans="3:3">
      <c r="C488" s="91"/>
    </row>
    <row r="489" spans="3:3">
      <c r="C489" s="91"/>
    </row>
    <row r="490" spans="3:3">
      <c r="C490" s="91"/>
    </row>
    <row r="491" spans="3:3">
      <c r="C491" s="91"/>
    </row>
    <row r="492" spans="3:3">
      <c r="C492" s="91"/>
    </row>
    <row r="493" spans="3:3">
      <c r="C493" s="91"/>
    </row>
    <row r="494" spans="3:3">
      <c r="C494" s="91"/>
    </row>
    <row r="495" spans="3:3">
      <c r="C495" s="91"/>
    </row>
    <row r="496" spans="3:3">
      <c r="C496" s="91"/>
    </row>
    <row r="497" spans="3:3">
      <c r="C497" s="91"/>
    </row>
    <row r="498" spans="3:3">
      <c r="C498" s="91"/>
    </row>
    <row r="499" spans="3:3">
      <c r="C499" s="91"/>
    </row>
    <row r="500" spans="3:3">
      <c r="C500" s="91"/>
    </row>
    <row r="501" spans="3:3">
      <c r="C501" s="91"/>
    </row>
    <row r="502" spans="3:3">
      <c r="C502" s="91"/>
    </row>
    <row r="503" spans="3:3">
      <c r="C503" s="91"/>
    </row>
    <row r="504" spans="3:3">
      <c r="C504" s="91"/>
    </row>
    <row r="505" spans="3:3">
      <c r="C505" s="91"/>
    </row>
    <row r="506" spans="3:3">
      <c r="C506" s="91"/>
    </row>
    <row r="507" spans="3:3">
      <c r="C507" s="91"/>
    </row>
    <row r="508" spans="3:3">
      <c r="C508" s="91"/>
    </row>
    <row r="509" spans="3:3">
      <c r="C509" s="91"/>
    </row>
    <row r="510" spans="3:3">
      <c r="C510" s="91"/>
    </row>
    <row r="511" spans="3:3">
      <c r="C511" s="91"/>
    </row>
    <row r="512" spans="3:3">
      <c r="C512" s="91"/>
    </row>
    <row r="513" spans="3:3">
      <c r="C513" s="91"/>
    </row>
    <row r="514" spans="3:3">
      <c r="C514" s="91"/>
    </row>
    <row r="515" spans="3:3">
      <c r="C515" s="91"/>
    </row>
    <row r="516" spans="3:3">
      <c r="C516" s="91"/>
    </row>
    <row r="517" spans="3:3">
      <c r="C517" s="91"/>
    </row>
    <row r="518" spans="3:3">
      <c r="C518" s="91"/>
    </row>
    <row r="519" spans="3:3">
      <c r="C519" s="91"/>
    </row>
    <row r="520" spans="3:3">
      <c r="C520" s="91"/>
    </row>
    <row r="521" spans="3:3">
      <c r="C521" s="91"/>
    </row>
    <row r="522" spans="3:3">
      <c r="C522" s="91"/>
    </row>
    <row r="523" spans="3:3">
      <c r="C523" s="91"/>
    </row>
    <row r="524" spans="3:3">
      <c r="C524" s="91"/>
    </row>
    <row r="525" spans="3:3">
      <c r="C525" s="91"/>
    </row>
    <row r="526" spans="3:3">
      <c r="C526" s="91"/>
    </row>
    <row r="527" spans="3:3">
      <c r="C527" s="91"/>
    </row>
    <row r="528" spans="3:3">
      <c r="C528" s="91"/>
    </row>
    <row r="529" spans="3:3">
      <c r="C529" s="91"/>
    </row>
    <row r="530" spans="3:3">
      <c r="C530" s="91"/>
    </row>
    <row r="531" spans="3:3">
      <c r="C531" s="91"/>
    </row>
  </sheetData>
  <sheetProtection password="F3AA" sheet="1" objects="1" scenarios="1"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Base</vt:lpstr>
      <vt:lpstr>Standard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dcterms:created xsi:type="dcterms:W3CDTF">2007-08-31T14:01:51Z</dcterms:created>
  <dcterms:modified xsi:type="dcterms:W3CDTF">2018-09-17T20:21:03Z</dcterms:modified>
</cp:coreProperties>
</file>